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autoCompressPictures="0" defaultThemeVersion="124226"/>
  <mc:AlternateContent xmlns:mc="http://schemas.openxmlformats.org/markup-compatibility/2006">
    <mc:Choice Requires="x15">
      <x15ac:absPath xmlns:x15ac="http://schemas.microsoft.com/office/spreadsheetml/2010/11/ac" url="U:\PIMS manuals AND CALENDARS\2023-24 Calendars\"/>
    </mc:Choice>
  </mc:AlternateContent>
  <xr:revisionPtr revIDLastSave="0" documentId="13_ncr:1_{B5CEBA01-E795-4B91-A31E-6BE91D981349}" xr6:coauthVersionLast="47" xr6:coauthVersionMax="47" xr10:uidLastSave="{00000000-0000-0000-0000-000000000000}"/>
  <bookViews>
    <workbookView xWindow="-108" yWindow="-108" windowWidth="23256" windowHeight="12576" tabRatio="754" xr2:uid="{00000000-000D-0000-FFFF-FFFF00000000}"/>
  </bookViews>
  <sheets>
    <sheet name="Internal Snapshots" sheetId="10" r:id="rId1"/>
    <sheet name="PIMS Calendar" sheetId="11" r:id="rId2"/>
    <sheet name="Change Log" sheetId="8" r:id="rId3"/>
    <sheet name="Executive Summary" sheetId="4" r:id="rId4"/>
    <sheet name="ACS Summary" sheetId="5" r:id="rId5"/>
    <sheet name="PIMS Refresh Schedule" sheetId="6" r:id="rId6"/>
    <sheet name="PIMS Dates (only)" sheetId="7" r:id="rId7"/>
  </sheets>
  <definedNames>
    <definedName name="_xlnm._FilterDatabase" localSheetId="6" hidden="1">'PIMS Dates (only)'!$A$3:$L$3</definedName>
    <definedName name="_xlnm.Print_Area" localSheetId="3">'Executive Summary'!$A$1:$J$105</definedName>
    <definedName name="_xlnm.Print_Titles" localSheetId="3">'Executive Summary'!$1:$4</definedName>
    <definedName name="_xlnm.Print_Titles" localSheetId="0">'Internal Snapshots'!$1:$3</definedName>
    <definedName name="_xlnm.Print_Titles" localSheetId="1">'PIMS Calendar'!$1:$4</definedName>
    <definedName name="_xlnm.Print_Titles" localSheetId="6">'PIMS Dates (only)'!$1:$3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9" i="7" l="1"/>
  <c r="G20" i="7"/>
  <c r="H19" i="5"/>
  <c r="H18" i="5"/>
  <c r="A5" i="5"/>
  <c r="A36" i="5"/>
  <c r="B17" i="7"/>
  <c r="I24" i="5"/>
  <c r="G24" i="5"/>
  <c r="F24" i="5"/>
  <c r="A24" i="5"/>
  <c r="B24" i="5"/>
  <c r="L48" i="7"/>
  <c r="K33" i="10"/>
  <c r="K29" i="10"/>
  <c r="L49" i="7" s="1"/>
  <c r="H98" i="4" l="1"/>
  <c r="K24" i="10" l="1"/>
  <c r="L45" i="7" s="1"/>
  <c r="C64" i="7"/>
  <c r="D64" i="7"/>
  <c r="E64" i="7"/>
  <c r="F64" i="7"/>
  <c r="G64" i="7"/>
  <c r="H64" i="7"/>
  <c r="I64" i="7"/>
  <c r="J64" i="7"/>
  <c r="K64" i="7"/>
  <c r="L64" i="7"/>
  <c r="B64" i="7"/>
  <c r="A64" i="7"/>
  <c r="A62" i="7"/>
  <c r="A63" i="7"/>
  <c r="B62" i="7"/>
  <c r="C62" i="7"/>
  <c r="D62" i="7"/>
  <c r="E62" i="7"/>
  <c r="F62" i="7"/>
  <c r="H62" i="7"/>
  <c r="I62" i="7"/>
  <c r="J62" i="7"/>
  <c r="K62" i="7"/>
  <c r="L62" i="7"/>
  <c r="B63" i="7"/>
  <c r="C63" i="7"/>
  <c r="D63" i="7"/>
  <c r="E63" i="7"/>
  <c r="F63" i="7"/>
  <c r="H63" i="7"/>
  <c r="I63" i="7"/>
  <c r="J63" i="7"/>
  <c r="K63" i="7"/>
  <c r="L63" i="7"/>
  <c r="C61" i="7"/>
  <c r="D61" i="7"/>
  <c r="E61" i="7"/>
  <c r="F61" i="7"/>
  <c r="H61" i="7"/>
  <c r="I61" i="7"/>
  <c r="J61" i="7"/>
  <c r="K61" i="7"/>
  <c r="L61" i="7"/>
  <c r="B61" i="7"/>
  <c r="A61" i="7"/>
  <c r="A59" i="7"/>
  <c r="A60" i="7"/>
  <c r="A58" i="7"/>
  <c r="B59" i="7"/>
  <c r="C59" i="7"/>
  <c r="D59" i="7"/>
  <c r="E59" i="7"/>
  <c r="F59" i="7"/>
  <c r="G59" i="7"/>
  <c r="H59" i="7"/>
  <c r="I59" i="7"/>
  <c r="J59" i="7"/>
  <c r="K59" i="7"/>
  <c r="L59" i="7"/>
  <c r="B60" i="7"/>
  <c r="C60" i="7"/>
  <c r="D60" i="7"/>
  <c r="E60" i="7"/>
  <c r="F60" i="7"/>
  <c r="G60" i="7"/>
  <c r="H60" i="7"/>
  <c r="I60" i="7"/>
  <c r="J60" i="7"/>
  <c r="K60" i="7"/>
  <c r="L60" i="7"/>
  <c r="C58" i="7"/>
  <c r="D58" i="7"/>
  <c r="E58" i="7"/>
  <c r="F58" i="7"/>
  <c r="G58" i="7"/>
  <c r="H58" i="7"/>
  <c r="I58" i="7"/>
  <c r="J58" i="7"/>
  <c r="K58" i="7"/>
  <c r="L58" i="7"/>
  <c r="B58" i="7"/>
  <c r="B54" i="7"/>
  <c r="C54" i="7"/>
  <c r="D54" i="7"/>
  <c r="E54" i="7"/>
  <c r="F54" i="7"/>
  <c r="H54" i="7"/>
  <c r="I54" i="7"/>
  <c r="J54" i="7"/>
  <c r="K54" i="7"/>
  <c r="L54" i="7"/>
  <c r="B55" i="7"/>
  <c r="C55" i="7"/>
  <c r="D55" i="7"/>
  <c r="E55" i="7"/>
  <c r="F55" i="7"/>
  <c r="H55" i="7"/>
  <c r="I55" i="7"/>
  <c r="J55" i="7"/>
  <c r="K55" i="7"/>
  <c r="L55" i="7"/>
  <c r="B53" i="7"/>
  <c r="C53" i="7"/>
  <c r="D53" i="7"/>
  <c r="E53" i="7"/>
  <c r="F53" i="7"/>
  <c r="H53" i="7"/>
  <c r="I53" i="7"/>
  <c r="J53" i="7"/>
  <c r="K53" i="7"/>
  <c r="L53" i="7"/>
  <c r="B52" i="7"/>
  <c r="C52" i="7"/>
  <c r="D52" i="7"/>
  <c r="E52" i="7"/>
  <c r="F52" i="7"/>
  <c r="H52" i="7"/>
  <c r="I52" i="7"/>
  <c r="J52" i="7"/>
  <c r="K52" i="7"/>
  <c r="L52" i="7"/>
  <c r="C51" i="7"/>
  <c r="D51" i="7"/>
  <c r="E51" i="7"/>
  <c r="F51" i="7"/>
  <c r="H51" i="7"/>
  <c r="I51" i="7"/>
  <c r="J51" i="7"/>
  <c r="K51" i="7"/>
  <c r="L51" i="7"/>
  <c r="B51" i="7"/>
  <c r="K32" i="10"/>
  <c r="K31" i="10"/>
  <c r="K23" i="10"/>
  <c r="K15" i="10"/>
  <c r="K12" i="10"/>
  <c r="K11" i="10"/>
  <c r="K9" i="10"/>
  <c r="K4" i="10"/>
  <c r="H39" i="5"/>
  <c r="B39" i="5"/>
  <c r="A39" i="5"/>
  <c r="I38" i="5"/>
  <c r="H38" i="5"/>
  <c r="B38" i="5"/>
  <c r="A38" i="5"/>
  <c r="I36" i="5"/>
  <c r="H36" i="5"/>
  <c r="B36" i="5"/>
  <c r="H32" i="5"/>
  <c r="B32" i="5"/>
  <c r="A32" i="5"/>
  <c r="I31" i="5"/>
  <c r="H31" i="5"/>
  <c r="B31" i="5"/>
  <c r="A31" i="5"/>
  <c r="I30" i="5"/>
  <c r="H30" i="5"/>
  <c r="B30" i="5"/>
  <c r="A30" i="5"/>
  <c r="G29" i="5"/>
  <c r="F29" i="5"/>
  <c r="A29" i="5"/>
  <c r="B29" i="5"/>
  <c r="G28" i="5"/>
  <c r="F28" i="5"/>
  <c r="A28" i="5"/>
  <c r="B28" i="5"/>
  <c r="G25" i="5"/>
  <c r="F25" i="5"/>
  <c r="B25" i="5"/>
  <c r="A25" i="5"/>
  <c r="G23" i="5"/>
  <c r="F23" i="5"/>
  <c r="A23" i="5"/>
  <c r="B23" i="5"/>
  <c r="I22" i="5"/>
  <c r="H22" i="5"/>
  <c r="A22" i="5"/>
  <c r="B22" i="5"/>
  <c r="H21" i="5"/>
  <c r="B21" i="5"/>
  <c r="A21" i="5"/>
  <c r="A19" i="5"/>
  <c r="B19" i="5"/>
  <c r="G16" i="5"/>
  <c r="F16" i="5"/>
  <c r="B16" i="5"/>
  <c r="G15" i="5"/>
  <c r="F15" i="5"/>
  <c r="B15" i="5"/>
  <c r="A12" i="5"/>
  <c r="G12" i="5"/>
  <c r="F12" i="5"/>
  <c r="B12" i="5"/>
  <c r="G14" i="5"/>
  <c r="F14" i="5"/>
  <c r="B14" i="5"/>
  <c r="G20" i="5"/>
  <c r="C24" i="4" l="1"/>
  <c r="D23" i="4"/>
  <c r="H87" i="4"/>
  <c r="H86" i="4"/>
  <c r="G87" i="4"/>
  <c r="F87" i="4"/>
  <c r="E85" i="4"/>
  <c r="E87" i="4"/>
  <c r="D87" i="4"/>
  <c r="C87" i="4"/>
  <c r="H85" i="4"/>
  <c r="F85" i="4"/>
  <c r="D85" i="4"/>
  <c r="C85" i="4"/>
  <c r="I10" i="5"/>
  <c r="H10" i="5"/>
  <c r="D42" i="4"/>
  <c r="D41" i="4"/>
  <c r="D40" i="4"/>
  <c r="C42" i="4"/>
  <c r="C41" i="4"/>
  <c r="B66" i="7" l="1"/>
  <c r="C66" i="7"/>
  <c r="D66" i="7"/>
  <c r="E66" i="7"/>
  <c r="F66" i="7"/>
  <c r="G66" i="7"/>
  <c r="B67" i="7"/>
  <c r="C67" i="7"/>
  <c r="D67" i="7"/>
  <c r="E67" i="7"/>
  <c r="F67" i="7"/>
  <c r="B68" i="7"/>
  <c r="C68" i="7"/>
  <c r="D68" i="7"/>
  <c r="E68" i="7"/>
  <c r="F68" i="7"/>
  <c r="G68" i="7"/>
  <c r="B69" i="7"/>
  <c r="C69" i="7"/>
  <c r="D69" i="7"/>
  <c r="E69" i="7"/>
  <c r="F69" i="7"/>
  <c r="G69" i="7"/>
  <c r="B70" i="7"/>
  <c r="C70" i="7"/>
  <c r="D70" i="7"/>
  <c r="E70" i="7"/>
  <c r="F70" i="7"/>
  <c r="G70" i="7"/>
  <c r="A67" i="7"/>
  <c r="A68" i="7"/>
  <c r="A69" i="7"/>
  <c r="A70" i="7"/>
  <c r="A66" i="7"/>
  <c r="F57" i="7"/>
  <c r="D56" i="7"/>
  <c r="E56" i="7"/>
  <c r="F56" i="7"/>
  <c r="E57" i="7"/>
  <c r="C57" i="7"/>
  <c r="C56" i="7"/>
  <c r="B56" i="7"/>
  <c r="A54" i="7"/>
  <c r="A55" i="7"/>
  <c r="A56" i="7"/>
  <c r="A53" i="7"/>
  <c r="B36" i="7"/>
  <c r="C36" i="7"/>
  <c r="D36" i="7"/>
  <c r="E36" i="7"/>
  <c r="F36" i="7"/>
  <c r="B37" i="7"/>
  <c r="C37" i="7"/>
  <c r="D37" i="7"/>
  <c r="E37" i="7"/>
  <c r="F37" i="7"/>
  <c r="A37" i="7"/>
  <c r="A36" i="7"/>
  <c r="B33" i="7"/>
  <c r="C33" i="7"/>
  <c r="D33" i="7"/>
  <c r="E33" i="7"/>
  <c r="F33" i="7"/>
  <c r="G33" i="7"/>
  <c r="A33" i="7"/>
  <c r="B29" i="7"/>
  <c r="C29" i="7"/>
  <c r="D29" i="7"/>
  <c r="E29" i="7"/>
  <c r="F29" i="7"/>
  <c r="G29" i="7"/>
  <c r="B30" i="7"/>
  <c r="C30" i="7"/>
  <c r="D30" i="7"/>
  <c r="E30" i="7"/>
  <c r="F30" i="7"/>
  <c r="A30" i="7"/>
  <c r="A29" i="7"/>
  <c r="B22" i="7"/>
  <c r="C22" i="7"/>
  <c r="D22" i="7"/>
  <c r="E22" i="7"/>
  <c r="F22" i="7"/>
  <c r="G22" i="7"/>
  <c r="A22" i="7"/>
  <c r="E18" i="7"/>
  <c r="F18" i="7"/>
  <c r="D19" i="7"/>
  <c r="B18" i="7"/>
  <c r="C18" i="7"/>
  <c r="D18" i="7"/>
  <c r="A19" i="7"/>
  <c r="A18" i="7"/>
  <c r="E17" i="7"/>
  <c r="F17" i="7"/>
  <c r="C17" i="7"/>
  <c r="B15" i="7"/>
  <c r="C15" i="7"/>
  <c r="D15" i="7"/>
  <c r="E15" i="7"/>
  <c r="F15" i="7"/>
  <c r="B11" i="7"/>
  <c r="C11" i="7"/>
  <c r="D11" i="7"/>
  <c r="E11" i="7"/>
  <c r="F11" i="7"/>
  <c r="B12" i="7"/>
  <c r="C12" i="7"/>
  <c r="D12" i="7"/>
  <c r="E12" i="7"/>
  <c r="F12" i="7"/>
  <c r="G12" i="7"/>
  <c r="B13" i="7"/>
  <c r="C13" i="7"/>
  <c r="D13" i="7"/>
  <c r="E13" i="7"/>
  <c r="F13" i="7"/>
  <c r="G13" i="7"/>
  <c r="B14" i="7"/>
  <c r="C14" i="7"/>
  <c r="D14" i="7"/>
  <c r="E14" i="7"/>
  <c r="F14" i="7"/>
  <c r="G14" i="7"/>
  <c r="A15" i="7"/>
  <c r="A14" i="7"/>
  <c r="A12" i="7"/>
  <c r="A13" i="7"/>
  <c r="A11" i="7"/>
  <c r="B4" i="7"/>
  <c r="C4" i="7"/>
  <c r="D4" i="7"/>
  <c r="E4" i="7"/>
  <c r="F4" i="7"/>
  <c r="G4" i="7"/>
  <c r="B5" i="7"/>
  <c r="C5" i="7"/>
  <c r="D5" i="7"/>
  <c r="E5" i="7"/>
  <c r="F5" i="7"/>
  <c r="B6" i="7"/>
  <c r="C6" i="7"/>
  <c r="D6" i="7"/>
  <c r="E6" i="7"/>
  <c r="F6" i="7"/>
  <c r="G6" i="7"/>
  <c r="B7" i="7"/>
  <c r="C7" i="7"/>
  <c r="D7" i="7"/>
  <c r="E7" i="7"/>
  <c r="F7" i="7"/>
  <c r="G7" i="7"/>
  <c r="B8" i="7"/>
  <c r="C8" i="7"/>
  <c r="D8" i="7"/>
  <c r="E8" i="7"/>
  <c r="F8" i="7"/>
  <c r="G8" i="7"/>
  <c r="A5" i="7"/>
  <c r="A6" i="7"/>
  <c r="A7" i="7"/>
  <c r="A8" i="7"/>
  <c r="A4" i="7"/>
  <c r="A4" i="5"/>
  <c r="B40" i="5"/>
  <c r="A40" i="5"/>
  <c r="G35" i="5"/>
  <c r="F35" i="5"/>
  <c r="B34" i="5"/>
  <c r="A34" i="5"/>
  <c r="A33" i="5"/>
  <c r="A20" i="5"/>
  <c r="A13" i="5"/>
  <c r="A11" i="5"/>
  <c r="A8" i="5"/>
  <c r="F7" i="5"/>
  <c r="B4" i="5"/>
  <c r="B5" i="5"/>
  <c r="B6" i="5"/>
  <c r="A6" i="5"/>
  <c r="C40" i="4" l="1"/>
  <c r="E69" i="4"/>
  <c r="E68" i="4"/>
  <c r="E67" i="4"/>
  <c r="E65" i="4"/>
  <c r="E64" i="4"/>
  <c r="E56" i="4"/>
  <c r="E57" i="4"/>
  <c r="E58" i="4"/>
  <c r="E59" i="4"/>
  <c r="E60" i="4"/>
  <c r="E61" i="4"/>
  <c r="E62" i="4"/>
  <c r="E63" i="4"/>
  <c r="E55" i="4"/>
  <c r="D69" i="4"/>
  <c r="D68" i="4"/>
  <c r="D67" i="4"/>
  <c r="D66" i="4"/>
  <c r="D65" i="4"/>
  <c r="D64" i="4"/>
  <c r="D63" i="4"/>
  <c r="D56" i="4"/>
  <c r="D57" i="4"/>
  <c r="D58" i="4"/>
  <c r="D59" i="4"/>
  <c r="D60" i="4"/>
  <c r="D61" i="4"/>
  <c r="D62" i="4"/>
  <c r="D55" i="4"/>
  <c r="C69" i="4"/>
  <c r="C68" i="4"/>
  <c r="C67" i="4"/>
  <c r="C65" i="4"/>
  <c r="C62" i="4"/>
  <c r="C63" i="4"/>
  <c r="C59" i="4"/>
  <c r="C60" i="4"/>
  <c r="C61" i="4"/>
  <c r="C58" i="4"/>
  <c r="C57" i="4"/>
  <c r="C56" i="4"/>
  <c r="C55" i="4"/>
  <c r="E47" i="4"/>
  <c r="E49" i="4"/>
  <c r="E50" i="4"/>
  <c r="E51" i="4"/>
  <c r="E48" i="4"/>
  <c r="C48" i="4"/>
  <c r="D48" i="4"/>
  <c r="C49" i="4"/>
  <c r="D49" i="4"/>
  <c r="C50" i="4"/>
  <c r="D50" i="4"/>
  <c r="C51" i="4"/>
  <c r="D51" i="4"/>
  <c r="C47" i="4"/>
  <c r="D47" i="4"/>
  <c r="D46" i="4"/>
  <c r="D34" i="4"/>
  <c r="D33" i="4"/>
  <c r="C34" i="4"/>
  <c r="C29" i="4"/>
  <c r="D29" i="4"/>
  <c r="D28" i="4"/>
  <c r="D24" i="4"/>
  <c r="D22" i="4"/>
  <c r="D21" i="4"/>
  <c r="C22" i="4"/>
  <c r="E19" i="4"/>
  <c r="E18" i="4"/>
  <c r="D19" i="4"/>
  <c r="D18" i="4"/>
  <c r="C19" i="4"/>
  <c r="C18" i="4"/>
  <c r="D10" i="4"/>
  <c r="E10" i="4"/>
  <c r="D11" i="4"/>
  <c r="E11" i="4"/>
  <c r="D12" i="4"/>
  <c r="E12" i="4"/>
  <c r="D13" i="4"/>
  <c r="E13" i="4"/>
  <c r="E9" i="4"/>
  <c r="D9" i="4"/>
  <c r="C10" i="4"/>
  <c r="C11" i="4"/>
  <c r="C12" i="4"/>
  <c r="C13" i="4"/>
  <c r="C9" i="4"/>
  <c r="L57" i="7" l="1"/>
  <c r="L56" i="7"/>
  <c r="J56" i="7"/>
  <c r="I56" i="7"/>
  <c r="H56" i="7"/>
  <c r="J37" i="7"/>
  <c r="J36" i="7"/>
  <c r="J33" i="7"/>
  <c r="I33" i="7"/>
  <c r="H33" i="7"/>
  <c r="J30" i="7"/>
  <c r="I30" i="7"/>
  <c r="J19" i="7"/>
  <c r="I19" i="7"/>
  <c r="J18" i="7"/>
  <c r="J70" i="7"/>
  <c r="H70" i="7"/>
  <c r="J69" i="7"/>
  <c r="I69" i="7"/>
  <c r="H69" i="7"/>
  <c r="J68" i="7"/>
  <c r="J67" i="7"/>
  <c r="I67" i="7"/>
  <c r="J66" i="7"/>
  <c r="H66" i="7"/>
  <c r="J29" i="7"/>
  <c r="I29" i="7"/>
  <c r="H29" i="7"/>
  <c r="J22" i="7"/>
  <c r="I22" i="7"/>
  <c r="H22" i="7"/>
  <c r="L17" i="7"/>
  <c r="K17" i="7"/>
  <c r="J17" i="7"/>
  <c r="I17" i="7"/>
  <c r="H17" i="7"/>
  <c r="K15" i="7"/>
  <c r="J15" i="7"/>
  <c r="H15" i="7"/>
  <c r="K14" i="7"/>
  <c r="J14" i="7"/>
  <c r="I14" i="7"/>
  <c r="H14" i="7"/>
  <c r="J13" i="7"/>
  <c r="H13" i="7"/>
  <c r="K12" i="7"/>
  <c r="J12" i="7"/>
  <c r="I12" i="7"/>
  <c r="H12" i="7"/>
  <c r="J11" i="7"/>
  <c r="H11" i="7"/>
  <c r="K8" i="7"/>
  <c r="J8" i="7"/>
  <c r="H8" i="7"/>
  <c r="K7" i="7"/>
  <c r="J7" i="7"/>
  <c r="I7" i="7"/>
  <c r="H7" i="7"/>
  <c r="K6" i="7"/>
  <c r="J6" i="7"/>
  <c r="H6" i="7"/>
  <c r="K5" i="7"/>
  <c r="J5" i="7"/>
  <c r="I5" i="7"/>
  <c r="H5" i="7"/>
  <c r="J4" i="7"/>
  <c r="G39" i="4" l="1"/>
  <c r="H11" i="4"/>
  <c r="L6" i="7"/>
  <c r="F55" i="4"/>
  <c r="H18" i="7"/>
  <c r="G28" i="4"/>
  <c r="K22" i="7"/>
  <c r="H17" i="5"/>
  <c r="I18" i="7"/>
  <c r="G61" i="4"/>
  <c r="G69" i="4"/>
  <c r="I68" i="7"/>
  <c r="G58" i="4"/>
  <c r="K33" i="7"/>
  <c r="H34" i="5"/>
  <c r="I33" i="5"/>
  <c r="G21" i="4"/>
  <c r="K13" i="7"/>
  <c r="H48" i="4"/>
  <c r="L67" i="7"/>
  <c r="H65" i="4"/>
  <c r="H56" i="4"/>
  <c r="L19" i="7"/>
  <c r="F9" i="4"/>
  <c r="H4" i="7"/>
  <c r="H28" i="4"/>
  <c r="L22" i="7"/>
  <c r="I37" i="7"/>
  <c r="H22" i="4"/>
  <c r="L14" i="7"/>
  <c r="L66" i="7"/>
  <c r="G55" i="4"/>
  <c r="K18" i="7"/>
  <c r="H58" i="4"/>
  <c r="L33" i="7"/>
  <c r="G63" i="4"/>
  <c r="G56" i="4"/>
  <c r="K19" i="7"/>
  <c r="G64" i="4"/>
  <c r="K56" i="7"/>
  <c r="G65" i="4"/>
  <c r="H10" i="4"/>
  <c r="L5" i="7"/>
  <c r="H8" i="5"/>
  <c r="I11" i="7"/>
  <c r="H19" i="4"/>
  <c r="L12" i="7"/>
  <c r="H39" i="4"/>
  <c r="F48" i="4"/>
  <c r="H67" i="7"/>
  <c r="G49" i="4"/>
  <c r="K68" i="7"/>
  <c r="I70" i="7"/>
  <c r="H40" i="5"/>
  <c r="H55" i="4"/>
  <c r="L18" i="7"/>
  <c r="F59" i="4"/>
  <c r="H36" i="7"/>
  <c r="G60" i="4"/>
  <c r="K37" i="7"/>
  <c r="F66" i="4"/>
  <c r="G68" i="4"/>
  <c r="F39" i="4"/>
  <c r="F49" i="4"/>
  <c r="H68" i="7"/>
  <c r="H50" i="4"/>
  <c r="L69" i="7"/>
  <c r="I4" i="7"/>
  <c r="H4" i="5"/>
  <c r="G9" i="4"/>
  <c r="K4" i="7"/>
  <c r="I6" i="7"/>
  <c r="H5" i="5"/>
  <c r="H12" i="4"/>
  <c r="L7" i="7"/>
  <c r="H9" i="5"/>
  <c r="I15" i="7"/>
  <c r="H49" i="4"/>
  <c r="L68" i="7"/>
  <c r="F56" i="4"/>
  <c r="H19" i="7"/>
  <c r="G57" i="4"/>
  <c r="K30" i="7"/>
  <c r="I36" i="7"/>
  <c r="H60" i="4"/>
  <c r="L37" i="7"/>
  <c r="H67" i="4"/>
  <c r="I34" i="5"/>
  <c r="H59" i="4"/>
  <c r="L36" i="7"/>
  <c r="L13" i="7"/>
  <c r="H13" i="4"/>
  <c r="L8" i="7"/>
  <c r="G46" i="4"/>
  <c r="K66" i="7"/>
  <c r="F57" i="4"/>
  <c r="H30" i="7"/>
  <c r="H61" i="4"/>
  <c r="L4" i="7"/>
  <c r="I4" i="5"/>
  <c r="G18" i="4"/>
  <c r="K11" i="7"/>
  <c r="I13" i="7"/>
  <c r="H11" i="5"/>
  <c r="G33" i="4"/>
  <c r="K29" i="7"/>
  <c r="H42" i="4"/>
  <c r="G51" i="4"/>
  <c r="K70" i="7"/>
  <c r="H57" i="4"/>
  <c r="L30" i="7"/>
  <c r="G62" i="4"/>
  <c r="I9" i="5"/>
  <c r="L15" i="7"/>
  <c r="I66" i="7"/>
  <c r="G50" i="4"/>
  <c r="K69" i="7"/>
  <c r="F60" i="4"/>
  <c r="H37" i="7"/>
  <c r="I8" i="7"/>
  <c r="H6" i="5"/>
  <c r="H18" i="4"/>
  <c r="L11" i="7"/>
  <c r="H33" i="4"/>
  <c r="L29" i="7"/>
  <c r="G48" i="4"/>
  <c r="K67" i="7"/>
  <c r="H51" i="4"/>
  <c r="L70" i="7"/>
  <c r="G59" i="4"/>
  <c r="K36" i="7"/>
  <c r="H33" i="5"/>
  <c r="H69" i="4"/>
  <c r="F33" i="4"/>
  <c r="F51" i="4"/>
  <c r="F61" i="4"/>
  <c r="F21" i="4"/>
  <c r="F18" i="4"/>
  <c r="F41" i="4"/>
  <c r="F40" i="4"/>
  <c r="F28" i="4"/>
  <c r="F50" i="4"/>
  <c r="F46" i="4"/>
  <c r="F58" i="4"/>
  <c r="F65" i="4"/>
  <c r="G66" i="4"/>
  <c r="G67" i="4"/>
  <c r="A26" i="5"/>
  <c r="A65" i="7" l="1"/>
  <c r="A47" i="7"/>
  <c r="A49" i="7"/>
  <c r="A50" i="7"/>
  <c r="A48" i="7"/>
  <c r="L35" i="7" l="1"/>
  <c r="I35" i="7"/>
  <c r="H35" i="7"/>
  <c r="B35" i="7"/>
  <c r="C35" i="7"/>
  <c r="D35" i="7"/>
  <c r="J35" i="7"/>
  <c r="A35" i="7"/>
  <c r="G44" i="7"/>
  <c r="H44" i="7"/>
  <c r="G45" i="7"/>
  <c r="H45" i="7"/>
  <c r="G40" i="7"/>
  <c r="H40" i="7"/>
  <c r="G41" i="7"/>
  <c r="H41" i="7"/>
  <c r="H38" i="7"/>
  <c r="G38" i="7"/>
  <c r="C44" i="7"/>
  <c r="C45" i="7"/>
  <c r="C40" i="7"/>
  <c r="C41" i="7"/>
  <c r="A46" i="7"/>
  <c r="A42" i="7"/>
  <c r="A44" i="7"/>
  <c r="A45" i="7"/>
  <c r="A43" i="7"/>
  <c r="A40" i="7"/>
  <c r="A41" i="7"/>
  <c r="A38" i="7"/>
  <c r="A32" i="7"/>
  <c r="A31" i="7"/>
  <c r="L26" i="7"/>
  <c r="H26" i="7"/>
  <c r="H25" i="7"/>
  <c r="I25" i="7"/>
  <c r="I26" i="7"/>
  <c r="G26" i="7"/>
  <c r="G25" i="7"/>
  <c r="A24" i="7"/>
  <c r="A25" i="7"/>
  <c r="A26" i="7"/>
  <c r="A27" i="7"/>
  <c r="A28" i="7"/>
  <c r="A23" i="7"/>
  <c r="A21" i="7"/>
  <c r="A20" i="7"/>
  <c r="A10" i="7"/>
  <c r="A9" i="7"/>
  <c r="H84" i="4"/>
  <c r="G26" i="5" l="1"/>
  <c r="G84" i="4"/>
  <c r="F84" i="4"/>
  <c r="D84" i="4"/>
  <c r="C84" i="4"/>
  <c r="F94" i="4"/>
  <c r="F89" i="4"/>
  <c r="C95" i="4"/>
  <c r="C94" i="4"/>
  <c r="C90" i="4"/>
  <c r="C89" i="4"/>
  <c r="H79" i="4"/>
  <c r="F79" i="4"/>
  <c r="G79" i="4"/>
  <c r="G78" i="4"/>
  <c r="F78" i="4"/>
  <c r="E32" i="7" l="1"/>
  <c r="L28" i="7" l="1"/>
  <c r="L31" i="7"/>
  <c r="I31" i="7"/>
  <c r="G31" i="7"/>
  <c r="E31" i="7"/>
  <c r="F31" i="7"/>
  <c r="C31" i="7"/>
  <c r="D31" i="7"/>
  <c r="B28" i="7"/>
  <c r="C28" i="7"/>
  <c r="D28" i="7"/>
  <c r="E28" i="7"/>
  <c r="F28" i="7"/>
  <c r="G28" i="7"/>
  <c r="H28" i="7"/>
  <c r="I28" i="7"/>
  <c r="G86" i="4"/>
  <c r="F77" i="4"/>
  <c r="F26" i="5"/>
  <c r="G7" i="5"/>
  <c r="H46" i="7"/>
  <c r="L25" i="7"/>
  <c r="B26" i="7"/>
  <c r="C26" i="7"/>
  <c r="D26" i="7"/>
  <c r="E26" i="7"/>
  <c r="F26" i="7"/>
  <c r="B25" i="7"/>
  <c r="C25" i="7"/>
  <c r="D25" i="7"/>
  <c r="E25" i="7"/>
  <c r="F25" i="7"/>
  <c r="K25" i="7"/>
  <c r="A14" i="5"/>
  <c r="H88" i="4"/>
  <c r="C79" i="4"/>
  <c r="D79" i="4"/>
  <c r="E79" i="4"/>
  <c r="H78" i="4"/>
  <c r="E78" i="4"/>
  <c r="D78" i="4"/>
  <c r="C78" i="4"/>
  <c r="B44" i="7"/>
  <c r="D44" i="7"/>
  <c r="E44" i="7"/>
  <c r="F44" i="7"/>
  <c r="I44" i="7"/>
  <c r="L44" i="7"/>
  <c r="B45" i="7"/>
  <c r="D45" i="7"/>
  <c r="E45" i="7"/>
  <c r="F45" i="7"/>
  <c r="I45" i="7"/>
  <c r="B43" i="7"/>
  <c r="C43" i="7"/>
  <c r="D43" i="7"/>
  <c r="E43" i="7"/>
  <c r="F43" i="7"/>
  <c r="G43" i="7"/>
  <c r="H43" i="7"/>
  <c r="I43" i="7"/>
  <c r="L43" i="7"/>
  <c r="F93" i="4"/>
  <c r="G93" i="4"/>
  <c r="H93" i="4"/>
  <c r="F100" i="4"/>
  <c r="G100" i="4"/>
  <c r="H100" i="4"/>
  <c r="C93" i="4"/>
  <c r="D93" i="4"/>
  <c r="E93" i="4"/>
  <c r="D94" i="4"/>
  <c r="D95" i="4"/>
  <c r="C100" i="4"/>
  <c r="D100" i="4"/>
  <c r="E100" i="4"/>
  <c r="C101" i="4"/>
  <c r="D101" i="4"/>
  <c r="E101" i="4"/>
  <c r="C83" i="4"/>
  <c r="H83" i="4"/>
  <c r="E83" i="4"/>
  <c r="D83" i="4"/>
  <c r="H81" i="4"/>
  <c r="F81" i="4"/>
  <c r="E81" i="4"/>
  <c r="D81" i="4"/>
  <c r="C81" i="4"/>
  <c r="G96" i="4"/>
  <c r="G76" i="4"/>
  <c r="H48" i="7"/>
  <c r="A35" i="5"/>
  <c r="C98" i="4"/>
  <c r="D98" i="4"/>
  <c r="E98" i="4"/>
  <c r="G27" i="7"/>
  <c r="I49" i="7"/>
  <c r="I47" i="7"/>
  <c r="B49" i="7"/>
  <c r="C49" i="7"/>
  <c r="D49" i="7"/>
  <c r="E49" i="7"/>
  <c r="F49" i="7"/>
  <c r="G49" i="7"/>
  <c r="H49" i="7"/>
  <c r="I27" i="7"/>
  <c r="H21" i="7"/>
  <c r="B9" i="7"/>
  <c r="C9" i="7"/>
  <c r="D9" i="7"/>
  <c r="E9" i="7"/>
  <c r="F9" i="7"/>
  <c r="G9" i="7"/>
  <c r="H9" i="7"/>
  <c r="I9" i="7"/>
  <c r="L9" i="7"/>
  <c r="C10" i="7"/>
  <c r="D10" i="7"/>
  <c r="E10" i="7"/>
  <c r="F10" i="7"/>
  <c r="G10" i="7"/>
  <c r="H10" i="7"/>
  <c r="I10" i="7"/>
  <c r="L10" i="7"/>
  <c r="C20" i="7"/>
  <c r="D20" i="7"/>
  <c r="E20" i="7"/>
  <c r="F20" i="7"/>
  <c r="H20" i="7"/>
  <c r="I20" i="7"/>
  <c r="L20" i="7"/>
  <c r="B21" i="7"/>
  <c r="C21" i="7"/>
  <c r="D21" i="7"/>
  <c r="E21" i="7"/>
  <c r="F21" i="7"/>
  <c r="G21" i="7"/>
  <c r="I21" i="7"/>
  <c r="L21" i="7"/>
  <c r="B24" i="7"/>
  <c r="C24" i="7"/>
  <c r="D24" i="7"/>
  <c r="E24" i="7"/>
  <c r="F24" i="7"/>
  <c r="G24" i="7"/>
  <c r="H24" i="7"/>
  <c r="I24" i="7"/>
  <c r="L24" i="7"/>
  <c r="C23" i="7"/>
  <c r="D23" i="7"/>
  <c r="E23" i="7"/>
  <c r="F23" i="7"/>
  <c r="G23" i="7"/>
  <c r="H23" i="7"/>
  <c r="I23" i="7"/>
  <c r="L23" i="7"/>
  <c r="B32" i="7"/>
  <c r="C32" i="7"/>
  <c r="D32" i="7"/>
  <c r="F32" i="7"/>
  <c r="G32" i="7"/>
  <c r="H32" i="7"/>
  <c r="I32" i="7"/>
  <c r="L32" i="7"/>
  <c r="B38" i="7"/>
  <c r="C38" i="7"/>
  <c r="D38" i="7"/>
  <c r="E38" i="7"/>
  <c r="F38" i="7"/>
  <c r="I38" i="7"/>
  <c r="B40" i="7"/>
  <c r="D40" i="7"/>
  <c r="E40" i="7"/>
  <c r="F40" i="7"/>
  <c r="I40" i="7"/>
  <c r="B41" i="7"/>
  <c r="D41" i="7"/>
  <c r="E41" i="7"/>
  <c r="F41" i="7"/>
  <c r="I41" i="7"/>
  <c r="B42" i="7"/>
  <c r="C42" i="7"/>
  <c r="D42" i="7"/>
  <c r="E42" i="7"/>
  <c r="F42" i="7"/>
  <c r="G42" i="7"/>
  <c r="H42" i="7"/>
  <c r="I42" i="7"/>
  <c r="L42" i="7"/>
  <c r="B27" i="7"/>
  <c r="C27" i="7"/>
  <c r="D27" i="7"/>
  <c r="E27" i="7"/>
  <c r="F27" i="7"/>
  <c r="H27" i="7"/>
  <c r="B48" i="7"/>
  <c r="C48" i="7"/>
  <c r="D48" i="7"/>
  <c r="E48" i="7"/>
  <c r="F48" i="7"/>
  <c r="G48" i="7"/>
  <c r="I48" i="7"/>
  <c r="B47" i="7"/>
  <c r="D47" i="7"/>
  <c r="E47" i="7"/>
  <c r="F47" i="7"/>
  <c r="G47" i="7"/>
  <c r="H47" i="7"/>
  <c r="L47" i="7"/>
  <c r="B50" i="7"/>
  <c r="C50" i="7"/>
  <c r="D50" i="7"/>
  <c r="E50" i="7"/>
  <c r="F50" i="7"/>
  <c r="G50" i="7"/>
  <c r="H50" i="7"/>
  <c r="I50" i="7"/>
  <c r="L50" i="7"/>
  <c r="B46" i="7"/>
  <c r="C46" i="7"/>
  <c r="D46" i="7"/>
  <c r="E46" i="7"/>
  <c r="F46" i="7"/>
  <c r="G46" i="7"/>
  <c r="I46" i="7"/>
  <c r="L46" i="7"/>
  <c r="B65" i="7"/>
  <c r="C65" i="7"/>
  <c r="D65" i="7"/>
  <c r="E65" i="7"/>
  <c r="F65" i="7"/>
  <c r="G65" i="7"/>
  <c r="H65" i="7"/>
  <c r="I65" i="7"/>
  <c r="L65" i="7"/>
  <c r="C72" i="4"/>
  <c r="D72" i="4"/>
  <c r="E72" i="4"/>
  <c r="G72" i="4"/>
  <c r="F72" i="4"/>
  <c r="H72" i="4"/>
  <c r="C73" i="4"/>
  <c r="D73" i="4"/>
  <c r="E73" i="4"/>
  <c r="F73" i="4"/>
  <c r="H73" i="4"/>
  <c r="C74" i="4"/>
  <c r="D74" i="4"/>
  <c r="E74" i="4"/>
  <c r="G74" i="4"/>
  <c r="F74" i="4"/>
  <c r="C75" i="4"/>
  <c r="D75" i="4"/>
  <c r="E75" i="4"/>
  <c r="F75" i="4"/>
  <c r="C77" i="4"/>
  <c r="D77" i="4"/>
  <c r="E77" i="4"/>
  <c r="C76" i="4"/>
  <c r="D76" i="4"/>
  <c r="E76" i="4"/>
  <c r="F76" i="4"/>
  <c r="H76" i="4"/>
  <c r="C82" i="4"/>
  <c r="D82" i="4"/>
  <c r="E82" i="4"/>
  <c r="G82" i="4"/>
  <c r="F82" i="4"/>
  <c r="H82" i="4"/>
  <c r="C88" i="4"/>
  <c r="D88" i="4"/>
  <c r="E88" i="4"/>
  <c r="G88" i="4"/>
  <c r="F88" i="4"/>
  <c r="D89" i="4"/>
  <c r="E89" i="4"/>
  <c r="D90" i="4"/>
  <c r="E90" i="4"/>
  <c r="C86" i="4"/>
  <c r="D86" i="4"/>
  <c r="E86" i="4"/>
  <c r="F86" i="4"/>
  <c r="C80" i="4"/>
  <c r="D80" i="4"/>
  <c r="E80" i="4"/>
  <c r="F80" i="4"/>
  <c r="H80" i="4"/>
  <c r="C97" i="4"/>
  <c r="D97" i="4"/>
  <c r="E97" i="4"/>
  <c r="F97" i="4"/>
  <c r="D102" i="4"/>
  <c r="E102" i="4"/>
  <c r="H102" i="4"/>
  <c r="C99" i="4"/>
  <c r="D99" i="4"/>
  <c r="E99" i="4"/>
  <c r="H99" i="4"/>
  <c r="C96" i="4"/>
  <c r="D96" i="4"/>
  <c r="E96" i="4"/>
  <c r="F96" i="4"/>
  <c r="H96" i="4"/>
  <c r="C103" i="4"/>
  <c r="D103" i="4"/>
  <c r="E103" i="4"/>
  <c r="G103" i="4"/>
  <c r="F103" i="4"/>
  <c r="H103" i="4"/>
  <c r="A16" i="5"/>
  <c r="A7" i="5"/>
  <c r="B7" i="5"/>
  <c r="A15" i="5"/>
  <c r="L27" i="7" l="1"/>
</calcChain>
</file>

<file path=xl/sharedStrings.xml><?xml version="1.0" encoding="utf-8"?>
<sst xmlns="http://schemas.openxmlformats.org/spreadsheetml/2006/main" count="1204" uniqueCount="450">
  <si>
    <t>2023-24 Elementary/Secondary Consolidated Data Collection Calendar</t>
  </si>
  <si>
    <t>***All PIMS data is due and collections will close by 12:00 PM (Noon) on the final date specified in the Collection Window Field unless otherwise noted***</t>
  </si>
  <si>
    <t>PIMS Collection</t>
  </si>
  <si>
    <t>Data Set - Collection Manager</t>
  </si>
  <si>
    <t>Data Set - Description</t>
  </si>
  <si>
    <t>Reporting School Year</t>
  </si>
  <si>
    <t>Templates</t>
  </si>
  <si>
    <t>Required/Updates</t>
  </si>
  <si>
    <t>Comments</t>
  </si>
  <si>
    <t>Collection Closes 
(SY 23-24)</t>
  </si>
  <si>
    <t>PDE Review Window
(SY 23-24)</t>
  </si>
  <si>
    <t>Correction Window 
(SY 23-24)</t>
  </si>
  <si>
    <t>ACS Due Date
(SY 23-24)</t>
  </si>
  <si>
    <t>Last Updated</t>
  </si>
  <si>
    <t>Collection 5 - Summer 2023</t>
  </si>
  <si>
    <t>C5 Child Acct EOY 2022-23</t>
  </si>
  <si>
    <t>Child Accounting End-of-Year Collection</t>
  </si>
  <si>
    <t>2022-23</t>
  </si>
  <si>
    <t>Student Calendar Fact
School Calendar</t>
  </si>
  <si>
    <t>Required</t>
  </si>
  <si>
    <t>The due date for child accounting is 8-1. Section 2552.1 of the School Code allows for data to be submitted without penalty up to 30 days after the due date, until 8/31/2023.</t>
  </si>
  <si>
    <t>N/A</t>
  </si>
  <si>
    <t>C5 Title 1 Student 2022-23</t>
  </si>
  <si>
    <t xml:space="preserve">Title I Student Participation </t>
  </si>
  <si>
    <t>District Fact</t>
  </si>
  <si>
    <t>C5 Athletic Opp 2022-23</t>
  </si>
  <si>
    <t xml:space="preserve">Interscholastic Athletic Opportunities </t>
  </si>
  <si>
    <t>Location Fact</t>
  </si>
  <si>
    <t>For all schools with any of the grades 7 - 12</t>
  </si>
  <si>
    <t>C5 Title 3 Prof Dev Act 2022-23</t>
  </si>
  <si>
    <t>Title III Professional Development
    Activities</t>
  </si>
  <si>
    <t>C5 Home Ed/Private Tutoring 
2022-23</t>
  </si>
  <si>
    <t>Students Home Schooled or Privately
    Tutored during the prior school year</t>
  </si>
  <si>
    <t>Collection 1 - October</t>
  </si>
  <si>
    <t>C1  Grad Drop Cohort 2022-23</t>
  </si>
  <si>
    <t>Graduate and Dropout Counts, and
    Cohort Graduation Rates</t>
  </si>
  <si>
    <t>Student
School Enrollment</t>
  </si>
  <si>
    <t>Updates</t>
  </si>
  <si>
    <t>C1 SPEC ED ACT 16 2022-23</t>
  </si>
  <si>
    <t>Special Education Act 16 -- Services cost
    per student</t>
  </si>
  <si>
    <t>Student Fact
Student</t>
  </si>
  <si>
    <t>Required
Updates</t>
  </si>
  <si>
    <t>District of Residence and Charter Schools submit for all special education students being educated at district or off site</t>
  </si>
  <si>
    <t>C1 OCT Student 2023-24</t>
  </si>
  <si>
    <t>2023-24</t>
  </si>
  <si>
    <t>Student
Student Snapshot (10/2/2023)
School Enrollment
Programs Fact</t>
  </si>
  <si>
    <t>Required
Required</t>
  </si>
  <si>
    <t>One Student Template can be submitted for multiple Data Sets
For all schools with any of the tracked programs</t>
  </si>
  <si>
    <t>Child Accounting SD &amp; CS (kindergarten
    starting age)</t>
  </si>
  <si>
    <t>District Snapshot</t>
  </si>
  <si>
    <t>For School Districts and Charter Schools with kindergarten program only</t>
  </si>
  <si>
    <t>C1 Title 3 Npub Student 2023-24</t>
  </si>
  <si>
    <t>Title III Nonpublic Student Count</t>
  </si>
  <si>
    <t>For all School Districts</t>
  </si>
  <si>
    <t>C1 Staff Oct 2023-24</t>
  </si>
  <si>
    <t>Staff
Staff Snapshot (10/2/2023)
Staff Assignment
District Fact</t>
  </si>
  <si>
    <t>EL Coordinator</t>
  </si>
  <si>
    <t>Person
Person Role</t>
  </si>
  <si>
    <t xml:space="preserve">Collection 2 - December </t>
  </si>
  <si>
    <t>C2 SPEC ED Dec 2023-24</t>
  </si>
  <si>
    <t>Special Education 12/1 Count</t>
  </si>
  <si>
    <t>Required
Updates
Updates</t>
  </si>
  <si>
    <t>Collection 3 - February</t>
  </si>
  <si>
    <t>C3 Child Acct JIAF 2023-24</t>
  </si>
  <si>
    <t>Child Accounting SD &amp; IU Preliminary
    JIAF Collection</t>
  </si>
  <si>
    <t xml:space="preserve">Required
</t>
  </si>
  <si>
    <t>For School Districts and Intermediate Units with JIAF programs only</t>
  </si>
  <si>
    <t>ATTENTION:  PDE Data Summit - March 11-13, Hershey Lodge, Hershey, PA</t>
  </si>
  <si>
    <t>Collection 4 - June</t>
  </si>
  <si>
    <t>C4 SP ED Transition/Exits 2023-24</t>
  </si>
  <si>
    <t>Special Education Transition/Exits</t>
  </si>
  <si>
    <t>Special Education Snapshot
    (6/30/2023)
Student
School Enrollment</t>
  </si>
  <si>
    <t>C4 LIEP Survey 2023-24</t>
  </si>
  <si>
    <t>LIEP Survey</t>
  </si>
  <si>
    <t>For all School Districts, Charter Schools and Comprehensive Career and Technical Centers</t>
  </si>
  <si>
    <t>C4 CTE 2023-24</t>
  </si>
  <si>
    <t>Career &amp; Technical Education</t>
  </si>
  <si>
    <t>CTE Student Fact
CTE Industry Credential
Student Snapshot CTE Students
    Only (6/30) - A year long
    compiled snapshot.</t>
  </si>
  <si>
    <t>Required if LEA has PDE approved / registered secondary or adult CTE programs.</t>
  </si>
  <si>
    <t xml:space="preserve">
Snapshot Date 6/30/2023; data must reflect all CTE students in 2023-24</t>
  </si>
  <si>
    <t>C5 Child Acct EOY 2023-24</t>
  </si>
  <si>
    <t>The due date for child accounting is 8-1. Section 2552.1 of the School Code allows for data to be submitted without penalty up to 30 days after the due date, until 8/31/2024.</t>
  </si>
  <si>
    <t>C5 Title 1 Student 2023-24</t>
  </si>
  <si>
    <t>C5 Athletic Opp 2023-24</t>
  </si>
  <si>
    <t>C5 Title 3 Prof Dev Act 2023-24</t>
  </si>
  <si>
    <t>For 2022-23 Title III subgrantees</t>
  </si>
  <si>
    <t>C5 Home Ed/Private Tutoring 
2023-24</t>
  </si>
  <si>
    <t>ATTENTION:  PIMS Maintenance Window 6/28 to 7/15/2024</t>
  </si>
  <si>
    <t>C6 ESSER 2022-23</t>
  </si>
  <si>
    <t>ESSER Collection 2022-23</t>
  </si>
  <si>
    <t>Required if LEA received ESSER funds</t>
  </si>
  <si>
    <t>Collection 6 - All Year Varied</t>
  </si>
  <si>
    <t>C6 EANS 2022-23</t>
  </si>
  <si>
    <t>EANS Collection 2022-23</t>
  </si>
  <si>
    <t xml:space="preserve">Required for IUs </t>
  </si>
  <si>
    <t>C6 PVAAS 2023-24</t>
  </si>
  <si>
    <t>PVAAS</t>
  </si>
  <si>
    <t>Staff Student Subtest</t>
  </si>
  <si>
    <t>C6 Safe Schools - Bus 2023-24</t>
  </si>
  <si>
    <t>Safe Schools - Bus Evacuation Drills</t>
  </si>
  <si>
    <t>ACS submitted through the FRCPP</t>
  </si>
  <si>
    <t>C6 Keystone Exemption 2023-24</t>
  </si>
  <si>
    <t>Keystone Exemption Collection 2023-24</t>
  </si>
  <si>
    <t>Student Fact</t>
  </si>
  <si>
    <t>C6 Course/Instructor 2023-24</t>
  </si>
  <si>
    <t>Course/Instructor</t>
  </si>
  <si>
    <t>Course
Course Instructor
Student Course Enrollment</t>
  </si>
  <si>
    <t>C6 Non-Cte ICN/WBLE 2023-24</t>
  </si>
  <si>
    <t xml:space="preserve">Student - Industry-Recognized
    Credentials and Work-Based Learning
    Experiences for Non-CTE Students </t>
  </si>
  <si>
    <t>Student Award Fact</t>
  </si>
  <si>
    <t>C6 Career Standards 2023-24</t>
  </si>
  <si>
    <t>Student - Career Standards Benchmarks</t>
  </si>
  <si>
    <t>C6 Local Assess Early Ind 2023-24</t>
  </si>
  <si>
    <t>Student - Local Assessment for Early
   Indicators of Success</t>
  </si>
  <si>
    <t>Student Local Assessment
    Subtest</t>
  </si>
  <si>
    <t>C6 Staff Updates 2023-24</t>
  </si>
  <si>
    <t>Staff</t>
  </si>
  <si>
    <t>Staff
Staff Assignment (PIL position only)</t>
  </si>
  <si>
    <t>C6 Local Assess Analytics 2023-24</t>
  </si>
  <si>
    <t>Student - Local Assessment for Reporting
   and Analytics</t>
  </si>
  <si>
    <t>Student Local Assessment Subtest</t>
  </si>
  <si>
    <t>C6 Student Updates 2023-24</t>
  </si>
  <si>
    <t>Student Updates &amp; Internal Snapshot
Grad Drop Cohort
School Enrollment
Programs</t>
  </si>
  <si>
    <t>Student
School Enrollment
Programs Fact</t>
  </si>
  <si>
    <t>Updates, 1 day prior to internal snapshot
Updates
Updates</t>
  </si>
  <si>
    <t>C6 Safe Schools - Fire/Sec 2023-24</t>
  </si>
  <si>
    <t>Safe Schools - Fire &amp; Security Drills</t>
  </si>
  <si>
    <t>C6 Safe Schools 2023-24</t>
  </si>
  <si>
    <t>Safe Schools</t>
  </si>
  <si>
    <t>C6 Safe Schools - AED 2023-24</t>
  </si>
  <si>
    <t>Safe Schools - AED</t>
  </si>
  <si>
    <t>Required for all public schools, APSs and PRRIs receiving AEDs through the program described in Act 35 of 2014, 24 P.S. § 14-1423 Automatic external defibrillators.
ACS submitted through the FRCPP</t>
  </si>
  <si>
    <t>Internal Snapshots</t>
  </si>
  <si>
    <t>Snapshot Name</t>
  </si>
  <si>
    <t xml:space="preserve">PIMS generated Internal Student Snapshot </t>
  </si>
  <si>
    <t>Required/ Updates</t>
  </si>
  <si>
    <r>
      <t xml:space="preserve">PIMS Internal Snapshot Date
as of </t>
    </r>
    <r>
      <rPr>
        <b/>
        <i/>
        <sz val="11"/>
        <color rgb="FF000000"/>
        <rFont val="Calibri"/>
        <family val="2"/>
      </rPr>
      <t>(Actual Snapshot Date)</t>
    </r>
  </si>
  <si>
    <t>Snapshot
Run Date</t>
  </si>
  <si>
    <t>ACS Due Date
(per Snapshot Date in Column H)</t>
  </si>
  <si>
    <t>Collection 6 -  All Year Varied</t>
  </si>
  <si>
    <t>Winter Keystone Precodes</t>
  </si>
  <si>
    <t>Internal Snapshot (Student, School Enrollment, Programs Fact)</t>
  </si>
  <si>
    <t>Required (denoted in Field No. 214)</t>
  </si>
  <si>
    <t>Must be updated by 12:00 pm on Oct 5 to be included in the Internal snapshot</t>
  </si>
  <si>
    <t>Required K-12</t>
  </si>
  <si>
    <t>Must be updated by 12:00 pm on Oct 5 to be included in the data pull</t>
  </si>
  <si>
    <t>C6 Student Updates 2023-24
C6 Staff Updates 2023-24</t>
  </si>
  <si>
    <t>Must be updated by 12:00 pm on Nov 9 to be included in the Internal Snapshot</t>
  </si>
  <si>
    <t>ACCESS for ELLs and Alternate ACCESS
    for ELLs  Precodes</t>
  </si>
  <si>
    <t>Must be updated by 12:00 pm on Jan 18 to be included in the Internal Snapshot</t>
  </si>
  <si>
    <t>PSSA Precodes</t>
  </si>
  <si>
    <t>Required (denoted in Field No. 212)</t>
  </si>
  <si>
    <t>As of 1/18/2024 (will display as 1/17/2024 Snapshot Date)</t>
  </si>
  <si>
    <t>Winter Keystone Reporting #1</t>
  </si>
  <si>
    <t xml:space="preserve">Required if  administered </t>
  </si>
  <si>
    <t>Winter Keystone Reporting #2</t>
  </si>
  <si>
    <t xml:space="preserve">Must be updated by 12:00 pm on Feb 5 to be included in the Internal Snapshot </t>
  </si>
  <si>
    <t>ACCESS for ELLs Accountability</t>
  </si>
  <si>
    <t>PVAAS Student Enrollment 4</t>
  </si>
  <si>
    <t>Data Pull (Student, School Enrollment, Programs Fact)</t>
  </si>
  <si>
    <t>Must be updated by 12:00 pm on Feb 5 to be included in the data pull</t>
  </si>
  <si>
    <t>Must be updated by 12:00 pm on March 7 to be included in the Internal Snapshot</t>
  </si>
  <si>
    <t>Spring Keystone Precodes</t>
  </si>
  <si>
    <t>Required (denoted in Field No. 215)</t>
  </si>
  <si>
    <t>EL Immigrant Cumulative Count</t>
  </si>
  <si>
    <t>Must be updated by 12:00 pm on April 11 to be included in the Internal Snapshot</t>
  </si>
  <si>
    <t xml:space="preserve">PVAAS Student RV Gap Enrollment 1 </t>
  </si>
  <si>
    <t>Must be updated by May 9 to be included in the data pull</t>
  </si>
  <si>
    <t>PSSA Accountability Reporting  for
    English Language Arts #1 (report data as
    of April 26, last day of the testing
    window)</t>
  </si>
  <si>
    <t xml:space="preserve">Required K-12 </t>
  </si>
  <si>
    <t>Must be updated by 12:00 noon on May 9 to be included in the Internal Snapshot, must reflect accurate April 26 data in Student, School Enrollment and Programs Fact.</t>
  </si>
  <si>
    <t>4/26/2024 (Snapshot Date will display as 4/25 on reports)</t>
  </si>
  <si>
    <t>Required K-12 (denoted in Field No. 212)</t>
  </si>
  <si>
    <t>Must be updated by 12:00 noon on May 28 to be included in the Internal Snapshot, must reflect accurate April 26 data in Student, School Enrollment and Programs Fact.</t>
  </si>
  <si>
    <t>Must be updated by 12:00 noon on May 28 to be included in the Internal Snapshot, must reflect accurate May 10 data in Student, School Enrollment and Programs Fact.</t>
  </si>
  <si>
    <t>C6 Student Updates2023-24</t>
  </si>
  <si>
    <t>Must be updated by 12:00 pm on May 30 to be included in the data pull</t>
  </si>
  <si>
    <t>Spring Keystone Reporting #1</t>
  </si>
  <si>
    <t xml:space="preserve">Required if administered
K-12 </t>
  </si>
  <si>
    <t>Must be updated by 12:00 noon on May 28 to be included in the Internal Snapshot, must reflect accurate May 24 data in Student, School Enrollment and Programs Fact.</t>
  </si>
  <si>
    <t>As of 5/24/2024 (will display as 5/23/2024 Snapshot Date)</t>
  </si>
  <si>
    <t>Grade 11 Keystone Accountability #1
    (report data as of May 26, last day
    of the testing window)</t>
  </si>
  <si>
    <t>Summer Keystone Precodes</t>
  </si>
  <si>
    <t>Required if administered (denoted in Field No. 216)</t>
  </si>
  <si>
    <t>Every Student Succeeds Act (ESSA)</t>
  </si>
  <si>
    <t>Spring Keystone Reporting #2</t>
  </si>
  <si>
    <t>Required if administered
K-12</t>
  </si>
  <si>
    <t>Must be updated by 12:00 noon on June 11 to be included in the Internal Snapshot, must reflect accurate May 24 data in Student, School Enrollment and Programs Fact.</t>
  </si>
  <si>
    <t>Grade 11 Keystone Accountability #2
    (report data as of May 26, last day
    of the testing window)</t>
  </si>
  <si>
    <t>EL Immigrant End of Year Counts</t>
  </si>
  <si>
    <t>Internal Snapshot to collect year end student data (Student, School Enrollment, Programs Fact)</t>
  </si>
  <si>
    <t>Must be updated by 12:00 pm on Aug 15 to be included in the Internal Snapshot</t>
  </si>
  <si>
    <t>Data Collection Calendar Change Log</t>
  </si>
  <si>
    <t>Version</t>
  </si>
  <si>
    <t>Tab(s)</t>
  </si>
  <si>
    <t>Collection Description</t>
  </si>
  <si>
    <t>Change</t>
  </si>
  <si>
    <t>Date</t>
  </si>
  <si>
    <r>
      <rPr>
        <b/>
        <sz val="16"/>
        <color indexed="8"/>
        <rFont val="Calibri"/>
        <family val="2"/>
      </rPr>
      <t xml:space="preserve">PIMS Data Collections - Collections 1 through 6
</t>
    </r>
    <r>
      <rPr>
        <b/>
        <sz val="10"/>
        <color indexed="8"/>
        <rFont val="Calibri"/>
        <family val="2"/>
      </rPr>
      <t>***All PIMS data is due and collections will close by 12:00 PM (Noon) on the final date specified in the Collection Window Field unless otherwise noted***</t>
    </r>
  </si>
  <si>
    <t>Collection 5 - Summer 2022-23</t>
  </si>
  <si>
    <t>Data Set</t>
  </si>
  <si>
    <t>Data Year</t>
  </si>
  <si>
    <t>Collection Window</t>
  </si>
  <si>
    <t>Correction Window</t>
  </si>
  <si>
    <t>ACS Due Date</t>
  </si>
  <si>
    <t>Immediately</t>
  </si>
  <si>
    <t>Prior School Year's Collection</t>
  </si>
  <si>
    <t>Current School Year's Collection</t>
  </si>
  <si>
    <t>Collection 2 - December</t>
  </si>
  <si>
    <t>Student (template in C6)</t>
  </si>
  <si>
    <t>Student (Year End)(template in C6)</t>
  </si>
  <si>
    <t>Staff
EL Coordinator</t>
  </si>
  <si>
    <t>Student Updates &amp; Internal Snapshot
Grad Drop Cohort
School Enrollment
Programs</t>
  </si>
  <si>
    <t>Updates, 1 day prior to internal snapshot</t>
  </si>
  <si>
    <t>Reporting
School Year</t>
  </si>
  <si>
    <r>
      <t xml:space="preserve">PIMS Internal Snapshot Data as of </t>
    </r>
    <r>
      <rPr>
        <b/>
        <i/>
        <sz val="10"/>
        <color indexed="8"/>
        <rFont val="Calibri"/>
        <family val="2"/>
      </rPr>
      <t>(Actual Snapshot Date)</t>
    </r>
  </si>
  <si>
    <t>Snapshot Run Date</t>
  </si>
  <si>
    <r>
      <t xml:space="preserve">ACS Calendar Summary
</t>
    </r>
    <r>
      <rPr>
        <b/>
        <sz val="10"/>
        <color theme="1"/>
        <rFont val="Calibri"/>
        <family val="2"/>
        <scheme val="minor"/>
      </rPr>
      <t>(see Production &gt; ACS All folder for hyperlinks to all ACSs)</t>
    </r>
  </si>
  <si>
    <t>1. PreSnap PIMS Reports should be run prior to the Snapshot being taken. Use the time between running the PreSnap Reports and the Internal Snapshot Date to make any corrections to your data.
2. PIMS is down for 24 hours to create Internal Snapshots following the update deadline.
3. ACS’s should be run two days after the Collection Closes or Snapshot Run Date. Use the time between running the ACS and the ACS Submission date to gather the appropriate signatures and submit
     your signed ACS to PDE. No changes to the internal snapshot data can be made at this time. If changes are made after the ACS was submitted, resubmit an updated ACS.
4. For additional details on which LEA types are required to report individual PIMS Collections, please review the updated guidance provided in the “Who Reports?” section of PIMS Manual, Volume I - 
    Template Submission by LEA Type.</t>
  </si>
  <si>
    <t>Data Set - Collection Name</t>
  </si>
  <si>
    <t>Path &gt; Report Name</t>
  </si>
  <si>
    <r>
      <rPr>
        <b/>
        <sz val="12"/>
        <color indexed="8"/>
        <rFont val="Calibri"/>
        <family val="2"/>
      </rPr>
      <t xml:space="preserve"> Required ACS File Naming Convention
</t>
    </r>
    <r>
      <rPr>
        <i/>
        <sz val="10"/>
        <color indexed="8"/>
        <rFont val="Calibri"/>
        <family val="2"/>
      </rPr>
      <t>(use naming convention below unless one is found on the ACS)
(please use military time)</t>
    </r>
  </si>
  <si>
    <t>ACS Specific Comments/Notes</t>
  </si>
  <si>
    <t>PY Internal Snapshot 
Date</t>
  </si>
  <si>
    <t>Internal Snapshot
Due Date
(Use the "As of" Date)</t>
  </si>
  <si>
    <t>PIMS Collection Closes Date</t>
  </si>
  <si>
    <t xml:space="preserve">ACS submitted in the FRCPP
</t>
  </si>
  <si>
    <t xml:space="preserve">No file naming convention needed
</t>
  </si>
  <si>
    <t>Submitted through the FRCPP and required for schools with any grade 7 - 12.</t>
  </si>
  <si>
    <t>Submitted through the FRCPP and only required for School Districts</t>
  </si>
  <si>
    <t>If you do not administer this Keystone, email RA-PAS@pa.gov in lieu of ACS</t>
  </si>
  <si>
    <t>Graduate and Dropout Counts</t>
  </si>
  <si>
    <t xml:space="preserve">Only required for School Districts, Charter Schools, and comprehensive CTCs that offer
7-12 </t>
  </si>
  <si>
    <t>Professional Personnel/Support Personnel</t>
  </si>
  <si>
    <t>Student (&amp; Title III Npublic Student Count)</t>
  </si>
  <si>
    <t>ACS required for LEAs with grades 3-8</t>
  </si>
  <si>
    <t>Cohort Graduation Rates</t>
  </si>
  <si>
    <t>ACS required for LEAs with grades 3-12</t>
  </si>
  <si>
    <t>Only required for grantees</t>
  </si>
  <si>
    <t>Only required for IUs</t>
  </si>
  <si>
    <t>Title III EL and Immigrant Student School Year Count</t>
  </si>
  <si>
    <t>ACS All&gt; Title III EL Immigrant School Year Count ACS</t>
  </si>
  <si>
    <t>ACS required for LEAs with grade 11</t>
  </si>
  <si>
    <t>Only submit an ACS if you submitted data for this collection</t>
  </si>
  <si>
    <t>Safe Schools (&amp; Safe Schools - AED)</t>
  </si>
  <si>
    <t>If your approved CTC program has no enrollments, email 
RA-CATSData@pa.gov and 
RA-EDACSSubmission@pa.gov in lieu of ACS</t>
  </si>
  <si>
    <t xml:space="preserve">  2. ACS QC RPt16 – AAP Accuracy Certification
       Statement (ACS)</t>
  </si>
  <si>
    <r>
      <t xml:space="preserve">PIMS Refresh Schedule
</t>
    </r>
    <r>
      <rPr>
        <b/>
        <sz val="14"/>
        <rFont val="Calibri"/>
        <family val="2"/>
      </rPr>
      <t>(Aug 2023 - June 2024)*</t>
    </r>
  </si>
  <si>
    <t>PIMS Data Refresh</t>
  </si>
  <si>
    <t>Daily</t>
  </si>
  <si>
    <t>5 A.M.</t>
  </si>
  <si>
    <t>Noon</t>
  </si>
  <si>
    <t>PIMS Sandbox</t>
  </si>
  <si>
    <t>Day</t>
  </si>
  <si>
    <t>Friday</t>
  </si>
  <si>
    <t>Thursday</t>
  </si>
  <si>
    <t>Wednesday</t>
  </si>
  <si>
    <t>PIMS Maintenance Window (2 weeks)</t>
  </si>
  <si>
    <t>*While every effort will be made to keep this schedule, these
dates are subject to change without prior notice</t>
  </si>
  <si>
    <t>Current Year/ 
Prior Year</t>
  </si>
  <si>
    <t>Collection 
Opens/Snapshot "as of" Date</t>
  </si>
  <si>
    <t>Collection 
Closes/Snapshot Run Date</t>
  </si>
  <si>
    <t>PDE Review 
Window</t>
  </si>
  <si>
    <t>Required for IUs</t>
  </si>
  <si>
    <t>Must be updated by 12:00 pm on April 13 to be included in the Internal Snapshot</t>
  </si>
  <si>
    <t>Collection 
Open 
(SY 23-24)</t>
  </si>
  <si>
    <t>Collection 5 - Summer 2024</t>
  </si>
  <si>
    <r>
      <t>Collection 6 -</t>
    </r>
    <r>
      <rPr>
        <sz val="12"/>
        <rFont val="Calibri"/>
        <family val="2"/>
      </rPr>
      <t xml:space="preserve"> All Year Varied</t>
    </r>
  </si>
  <si>
    <r>
      <t>Fire Drills and Security Drills must be reported by 7/29/2024.
However, the Bus Evacuation Drill ACS and Security Drill Certification must be submitted by</t>
    </r>
    <r>
      <rPr>
        <sz val="12"/>
        <color indexed="60"/>
        <rFont val="Calibri"/>
        <family val="2"/>
      </rPr>
      <t xml:space="preserve"> </t>
    </r>
    <r>
      <rPr>
        <sz val="12"/>
        <rFont val="Calibri"/>
        <family val="2"/>
      </rPr>
      <t>4/10/2024 .
ACS submitted through the FRCPP</t>
    </r>
  </si>
  <si>
    <t xml:space="preserve">              11/15/2023
CA (Kindergarten starting age) - No ACS</t>
  </si>
  <si>
    <t>11/15/2023
EL Coordinator - No ACS</t>
  </si>
  <si>
    <t>NOTE: PIMS Maintenance Window June 28 - July 15</t>
  </si>
  <si>
    <r>
      <rPr>
        <b/>
        <sz val="14"/>
        <color rgb="FF000000"/>
        <rFont val="Calibri"/>
        <family val="2"/>
      </rPr>
      <t xml:space="preserve">Collection 5 - Summer 2023-24
</t>
    </r>
    <r>
      <rPr>
        <b/>
        <sz val="12"/>
        <color rgb="FFFF0000"/>
        <rFont val="Calibri"/>
        <family val="2"/>
      </rPr>
      <t>(Begins Immediately After PIMS Maintenance)</t>
    </r>
  </si>
  <si>
    <t>Previous Year (PY) Snapshot as of Date</t>
  </si>
  <si>
    <t>C1 Staff/C1 Support Personnel 2023-24</t>
  </si>
  <si>
    <t>Internal Snapshot</t>
  </si>
  <si>
    <t>Collection 6 - All Year Varied 
(SY 23-24)</t>
  </si>
  <si>
    <t>LEGEND:</t>
  </si>
  <si>
    <t>Collection 5 - 
Summer 2023</t>
  </si>
  <si>
    <t>Collection 5 - 
Summer 2024</t>
  </si>
  <si>
    <t>Collection 4 - 
June 2024</t>
  </si>
  <si>
    <t>Collection 3 - 
February 2024</t>
  </si>
  <si>
    <t>Collection 2 - 
December 2023</t>
  </si>
  <si>
    <t>Collection 1 - 
October 2023</t>
  </si>
  <si>
    <t>1.  PreSnap PIMS Reports should be run prior to the Snapshot being taken. Use the time between running the PreSnap Reports and the Internal Snapshot Date to make any corrections to your data. 
2.  PIMS is down for 24 hours to create Internal Snapshots following the update deadline.
3.  ACS’s should be run two days after the Collection Closes or Snapshot Run Date, using Column H as the Snapshot Date in PIMS Reports. Use the time between running the ACS and the ACS Submission date to gather the appropriate signatures and submit your signed ACS to PDE. No changes to the internal snapshot data can be made at this time.
4.  For additional details on which LEA types are required to report individual PIMS Collections, please review the updated guidance provided in the "Template Submissions by LEA Type" section of PIMS Manual, Volume 1</t>
  </si>
  <si>
    <t>2023-24 Elementary/Secondary Consolidated Data Collection Calendar
Executive Summary</t>
  </si>
  <si>
    <t>Internal Snapshots - SY 23-24</t>
  </si>
  <si>
    <r>
      <t xml:space="preserve">C6 </t>
    </r>
    <r>
      <rPr>
        <sz val="12"/>
        <color indexed="8"/>
        <rFont val="Calibri"/>
        <family val="2"/>
      </rPr>
      <t>EANS 2022-23</t>
    </r>
  </si>
  <si>
    <t>SY 23-24 PIMS Collections Dates (Only)</t>
  </si>
  <si>
    <t>Internal Snapshots (Continued)</t>
  </si>
  <si>
    <t>Page 3 of 4</t>
  </si>
  <si>
    <t>Page 4 of 4</t>
  </si>
  <si>
    <t>Page 2 of 4</t>
  </si>
  <si>
    <t>Page 1 of 4</t>
  </si>
  <si>
    <t>ACS All &gt;   
  2. Cohort Graduation Rate ACS</t>
  </si>
  <si>
    <t xml:space="preserve">ACS All &gt; ESSER Reporting ACS </t>
  </si>
  <si>
    <t xml:space="preserve">ACS All &gt; EANS Reporting ACS </t>
  </si>
  <si>
    <r>
      <t xml:space="preserve">‪ACS All &gt;
</t>
    </r>
    <r>
      <rPr>
        <sz val="12"/>
        <rFont val="Calibri"/>
        <family val="2"/>
      </rPr>
      <t xml:space="preserve">   1. Child Accounting ACS - Approved Private
        School (PDF Only) 
   2. Child Accounting ACS - Charter Schools
        (PDF Only) 
   3. Child Accounting ACS - CTCs (PDF Only) 
   4. Child Accounting ACS - Intermediate Units
        (PDF Only) 
   5. Child Accounting ACS - Private Residential
        Rehabilitation (PDF Only) 
   6. Child Accounting ACS - School Districts
        (PDF Only) </t>
    </r>
  </si>
  <si>
    <r>
      <t xml:space="preserve">ACS All &gt; </t>
    </r>
    <r>
      <rPr>
        <sz val="12"/>
        <color indexed="8"/>
        <rFont val="Calibri"/>
        <family val="2"/>
      </rPr>
      <t>Keystone Assessment Subgroup ACS</t>
    </r>
    <r>
      <rPr>
        <sz val="12"/>
        <color theme="1"/>
        <rFont val="Calibri"/>
        <family val="2"/>
        <scheme val="minor"/>
      </rPr>
      <t xml:space="preserve"> </t>
    </r>
    <r>
      <rPr>
        <sz val="12"/>
        <color indexed="8"/>
        <rFont val="Calibri"/>
        <family val="2"/>
      </rPr>
      <t>– Precodes</t>
    </r>
  </si>
  <si>
    <r>
      <t>ACS All</t>
    </r>
    <r>
      <rPr>
        <sz val="12"/>
        <rFont val="Calibri"/>
        <family val="2"/>
      </rPr>
      <t xml:space="preserve"> &gt; 
  1. LEA Profile and ACS with Graduation And
       Dropout Data</t>
    </r>
  </si>
  <si>
    <r>
      <t xml:space="preserve">ACS All &gt; </t>
    </r>
    <r>
      <rPr>
        <sz val="12"/>
        <color indexed="8"/>
        <rFont val="Calibri"/>
        <family val="2"/>
      </rPr>
      <t>LEA Staff Profile and ACS </t>
    </r>
  </si>
  <si>
    <r>
      <t xml:space="preserve">ACS All &gt; </t>
    </r>
    <r>
      <rPr>
        <sz val="12"/>
        <rFont val="Calibri"/>
        <family val="2"/>
      </rPr>
      <t>October Enrollment, Low Income, and EL Data LEA Profile and ACS</t>
    </r>
  </si>
  <si>
    <r>
      <t xml:space="preserve">ACS All &gt; </t>
    </r>
    <r>
      <rPr>
        <sz val="12"/>
        <color indexed="8"/>
        <rFont val="Calibri"/>
        <family val="2"/>
      </rPr>
      <t>PSSA Assessment Subgroup ACS – Precodes</t>
    </r>
  </si>
  <si>
    <r>
      <t xml:space="preserve">ACS All &gt; </t>
    </r>
    <r>
      <rPr>
        <sz val="12"/>
        <color indexed="8"/>
        <rFont val="Calibri"/>
        <family val="2"/>
      </rPr>
      <t>Keystone Assessment Subgroup ACS</t>
    </r>
    <r>
      <rPr>
        <sz val="12"/>
        <color theme="1"/>
        <rFont val="Calibri"/>
        <family val="2"/>
        <scheme val="minor"/>
      </rPr>
      <t xml:space="preserve"> </t>
    </r>
    <r>
      <rPr>
        <sz val="12"/>
        <color indexed="8"/>
        <rFont val="Calibri"/>
        <family val="2"/>
      </rPr>
      <t>– Reporting</t>
    </r>
  </si>
  <si>
    <r>
      <t>ACS All</t>
    </r>
    <r>
      <rPr>
        <sz val="12"/>
        <rFont val="Calibri"/>
        <family val="2"/>
      </rPr>
      <t xml:space="preserve"> </t>
    </r>
    <r>
      <rPr>
        <sz val="12"/>
        <color theme="1"/>
        <rFont val="Calibri"/>
        <family val="2"/>
        <scheme val="minor"/>
      </rPr>
      <t xml:space="preserve">&gt; </t>
    </r>
    <r>
      <rPr>
        <sz val="12"/>
        <color indexed="8"/>
        <rFont val="Calibri"/>
        <family val="2"/>
      </rPr>
      <t>ACCESS for ELLS Accountability – ACS</t>
    </r>
  </si>
  <si>
    <r>
      <t xml:space="preserve">ACS All &gt; </t>
    </r>
    <r>
      <rPr>
        <sz val="12"/>
        <color indexed="8"/>
        <rFont val="Calibri"/>
        <family val="2"/>
      </rPr>
      <t>Keystone Assessment Subgroup ACS – Precodes</t>
    </r>
  </si>
  <si>
    <r>
      <t xml:space="preserve">C6 </t>
    </r>
    <r>
      <rPr>
        <sz val="12"/>
        <color indexed="8"/>
        <rFont val="Calibri"/>
        <family val="2"/>
      </rPr>
      <t>ESSER 2022-23</t>
    </r>
  </si>
  <si>
    <r>
      <t xml:space="preserve">ACS All &gt;  </t>
    </r>
    <r>
      <rPr>
        <sz val="12"/>
        <color indexed="8"/>
        <rFont val="Calibri"/>
        <family val="2"/>
      </rPr>
      <t>Student Fact Keystone Exemption ACS</t>
    </r>
  </si>
  <si>
    <r>
      <t xml:space="preserve">ACS All &gt; </t>
    </r>
    <r>
      <rPr>
        <sz val="12"/>
        <color indexed="8"/>
        <rFont val="Calibri"/>
        <family val="2"/>
      </rPr>
      <t>Course Instructor ACS</t>
    </r>
  </si>
  <si>
    <r>
      <t xml:space="preserve">ACS Allt &gt; </t>
    </r>
    <r>
      <rPr>
        <sz val="12"/>
        <color indexed="8"/>
        <rFont val="Calibri"/>
        <family val="2"/>
      </rPr>
      <t>Keystone Assessment Subgroup ACS – Precodes</t>
    </r>
  </si>
  <si>
    <r>
      <t xml:space="preserve">ACS All &gt; </t>
    </r>
    <r>
      <rPr>
        <sz val="12"/>
        <color indexed="8"/>
        <rFont val="Calibri"/>
        <family val="2"/>
      </rPr>
      <t>PSSA Assessment Subgroup ACS – Accountability</t>
    </r>
  </si>
  <si>
    <r>
      <t xml:space="preserve">ACS All &gt; </t>
    </r>
    <r>
      <rPr>
        <sz val="12"/>
        <color indexed="8"/>
        <rFont val="Calibri"/>
        <family val="2"/>
      </rPr>
      <t>Keystone Assessment Subgroup ACS – Reporting</t>
    </r>
  </si>
  <si>
    <r>
      <t xml:space="preserve">ACS All &gt; </t>
    </r>
    <r>
      <rPr>
        <sz val="12"/>
        <color indexed="8"/>
        <rFont val="Calibri"/>
        <family val="2"/>
      </rPr>
      <t>Keystone Assessment Subgroup ACS – Accountability</t>
    </r>
  </si>
  <si>
    <r>
      <t>ACS All &gt;</t>
    </r>
    <r>
      <rPr>
        <sz val="12"/>
        <color indexed="8"/>
        <rFont val="Calibri"/>
        <family val="2"/>
      </rPr>
      <t xml:space="preserve"> Student Award Fact ACS</t>
    </r>
  </si>
  <si>
    <r>
      <t>ACS All &gt;</t>
    </r>
    <r>
      <rPr>
        <sz val="12"/>
        <color indexed="8"/>
        <rFont val="Calibri"/>
        <family val="2"/>
      </rPr>
      <t xml:space="preserve"> Student Fact Career Standards Benchmarks ACS</t>
    </r>
  </si>
  <si>
    <r>
      <t>ACS All &gt;</t>
    </r>
    <r>
      <rPr>
        <sz val="12"/>
        <color indexed="8"/>
        <rFont val="Calibri"/>
        <family val="2"/>
      </rPr>
      <t xml:space="preserve"> Student Local Assessment Subtest ACS</t>
    </r>
  </si>
  <si>
    <r>
      <rPr>
        <sz val="12"/>
        <color rgb="FF000000"/>
        <rFont val="Calibri"/>
        <family val="2"/>
        <scheme val="minor"/>
      </rPr>
      <t xml:space="preserve">ACS submitted in the FRCPP
</t>
    </r>
  </si>
  <si>
    <r>
      <t xml:space="preserve">EL Immigrant End of Year Counts </t>
    </r>
    <r>
      <rPr>
        <i/>
        <sz val="12"/>
        <color indexed="8"/>
        <rFont val="Calibri"/>
        <family val="2"/>
      </rPr>
      <t>(Internal Snapshot)</t>
    </r>
  </si>
  <si>
    <r>
      <t xml:space="preserve">ACS All‬ &gt; </t>
    </r>
    <r>
      <rPr>
        <sz val="12"/>
        <rFont val="Calibri"/>
        <family val="2"/>
      </rPr>
      <t>EL Immigrant End of Year Reporting Collection ACS</t>
    </r>
  </si>
  <si>
    <r>
      <t xml:space="preserve">‪ACS All &gt; 
</t>
    </r>
    <r>
      <rPr>
        <sz val="12"/>
        <rFont val="Calibri"/>
        <family val="2"/>
      </rPr>
      <t xml:space="preserve">   1. Child Accounting ACS - Approved Private
        School (PDF Only) 
   2. Child Accounting ACS - Charter Schools
        (PDF Only) 
   3. Child Accounting ACS - CTCs (PDF Only) 
   4. Child Accounting ACS - Intermediate Units
        (PDF Only) 
   5. Child Accounting ACS - Private Residential
        Rehabilitation (PDF Only) 
   6. Child Accounting ACS - School Districts
        (PDF Only) </t>
    </r>
  </si>
  <si>
    <r>
      <t xml:space="preserve">
1. ACS_AUN_</t>
    </r>
    <r>
      <rPr>
        <sz val="12"/>
        <rFont val="Calibri"/>
        <family val="2"/>
      </rPr>
      <t>Child_Acct_APS_2022-23_YYYYMMDD_HHMM.pdf
2. ACS_AUN_Child_Acct_CharterSchool_2022-23_YYYYMMDD
    _HHMM.pdf
3. ACS_AUN_Child_Acct_CTC_2022-23_YYYYMMDD_HHMM.pdf
4. ACS_AUN_Child_Acct_IU_2022-23_YYYYMMDD_HHMM.pdf
5. ACS_AUN_Child_Acct_PRRI_2022-23_YYYYMMDD_HHMM.pdf
6. ACS_AUN_Child_Acct_SD_2022-23_YYYYMMDD_HHMM.pdf</t>
    </r>
  </si>
  <si>
    <t>Special Education Snapshot
    (12/1/2023)
Student
School Enrollment</t>
  </si>
  <si>
    <t>Professional Personnel
Support Personnel</t>
  </si>
  <si>
    <t>Required for all LEA's that report C1 Staff</t>
  </si>
  <si>
    <t>C1 Oct Prof Staff Vacancy 2023-24</t>
  </si>
  <si>
    <t>Professional Staff Vacancy</t>
  </si>
  <si>
    <t>Included on the LEA Staff 
Profile ACS (Due 11/15/2023)</t>
  </si>
  <si>
    <r>
      <t xml:space="preserve">
1. ACS_AUN_</t>
    </r>
    <r>
      <rPr>
        <sz val="12"/>
        <color indexed="8"/>
        <rFont val="Calibri"/>
        <family val="2"/>
      </rPr>
      <t>GradDrop</t>
    </r>
    <r>
      <rPr>
        <sz val="12"/>
        <color theme="1"/>
        <rFont val="Calibri"/>
        <family val="2"/>
        <scheme val="minor"/>
      </rPr>
      <t xml:space="preserve">_2022-23_YYYYMMDD_HHMM.pdf
</t>
    </r>
  </si>
  <si>
    <r>
      <t>ACS_AUN_</t>
    </r>
    <r>
      <rPr>
        <sz val="12"/>
        <color indexed="8"/>
        <rFont val="Calibri"/>
        <family val="2"/>
      </rPr>
      <t>Oct_Staff</t>
    </r>
    <r>
      <rPr>
        <sz val="12"/>
        <color theme="1"/>
        <rFont val="Calibri"/>
        <family val="2"/>
        <scheme val="minor"/>
      </rPr>
      <t>_2023-24_YYYYMMDD_HHMM.pdf</t>
    </r>
  </si>
  <si>
    <r>
      <t>ACS_AUN_</t>
    </r>
    <r>
      <rPr>
        <sz val="12"/>
        <color indexed="8"/>
        <rFont val="Calibri"/>
        <family val="2"/>
      </rPr>
      <t>PRE_WIN</t>
    </r>
    <r>
      <rPr>
        <sz val="12"/>
        <color theme="1"/>
        <rFont val="Calibri"/>
        <family val="2"/>
        <scheme val="minor"/>
      </rPr>
      <t>_2023-24_YYYYMMDD_HHMM.pdf</t>
    </r>
  </si>
  <si>
    <r>
      <t>ACS_AUN_</t>
    </r>
    <r>
      <rPr>
        <sz val="12"/>
        <rFont val="Calibri"/>
        <family val="2"/>
      </rPr>
      <t>Oct_Student_2023-24_YYYYMMDD_HHMM.pdf</t>
    </r>
  </si>
  <si>
    <r>
      <t>ACS_AUN_</t>
    </r>
    <r>
      <rPr>
        <sz val="12"/>
        <color indexed="8"/>
        <rFont val="Calibri"/>
        <family val="2"/>
      </rPr>
      <t>PRE_PSSA</t>
    </r>
    <r>
      <rPr>
        <sz val="12"/>
        <color theme="1"/>
        <rFont val="Calibri"/>
        <family val="2"/>
        <scheme val="minor"/>
      </rPr>
      <t>_2023-24_YYYYMMDD_HHMM.pdf</t>
    </r>
  </si>
  <si>
    <t>2. ACS_AUN_CohortGradRate_2022-23_YYYYMMDD_HHMM.pdf</t>
  </si>
  <si>
    <r>
      <t>ACS_AUN_</t>
    </r>
    <r>
      <rPr>
        <sz val="12"/>
        <color indexed="8"/>
        <rFont val="Calibri"/>
        <family val="2"/>
      </rPr>
      <t>KEY_WIN</t>
    </r>
    <r>
      <rPr>
        <sz val="12"/>
        <color theme="1"/>
        <rFont val="Calibri"/>
        <family val="2"/>
        <scheme val="minor"/>
      </rPr>
      <t>_2023-24_YYYYMMDD_HHMM.pdf</t>
    </r>
  </si>
  <si>
    <r>
      <t>ACS_</t>
    </r>
    <r>
      <rPr>
        <sz val="12"/>
        <color rgb="FF000000"/>
        <rFont val="Calibri"/>
        <family val="2"/>
      </rPr>
      <t>AUN</t>
    </r>
    <r>
      <rPr>
        <sz val="12"/>
        <color theme="1"/>
        <rFont val="Calibri"/>
        <family val="2"/>
        <scheme val="minor"/>
      </rPr>
      <t>_</t>
    </r>
    <r>
      <rPr>
        <sz val="12"/>
        <color indexed="8"/>
        <rFont val="Calibri"/>
        <family val="2"/>
      </rPr>
      <t>ELL</t>
    </r>
    <r>
      <rPr>
        <sz val="12"/>
        <color theme="1"/>
        <rFont val="Calibri"/>
        <family val="2"/>
        <scheme val="minor"/>
      </rPr>
      <t>_</t>
    </r>
    <r>
      <rPr>
        <sz val="12"/>
        <color indexed="8"/>
        <rFont val="Calibri"/>
        <family val="2"/>
      </rPr>
      <t>Accountability</t>
    </r>
    <r>
      <rPr>
        <sz val="12"/>
        <color theme="1"/>
        <rFont val="Calibri"/>
        <family val="2"/>
        <scheme val="minor"/>
      </rPr>
      <t>_2023-24_YYYYMMDD_HHMM.pdf</t>
    </r>
  </si>
  <si>
    <r>
      <t>ACS_AUN_</t>
    </r>
    <r>
      <rPr>
        <sz val="12"/>
        <color indexed="8"/>
        <rFont val="Calibri"/>
        <family val="2"/>
      </rPr>
      <t>PRE_SPR</t>
    </r>
    <r>
      <rPr>
        <sz val="12"/>
        <color theme="1"/>
        <rFont val="Calibri"/>
        <family val="2"/>
        <scheme val="minor"/>
      </rPr>
      <t>_2023-24_YYYYMMDD_HHMM.pdf</t>
    </r>
  </si>
  <si>
    <t>ACS_AUN_ESSER_2022-23_YYYYMMDD_HHMM.pdf</t>
  </si>
  <si>
    <t>ACS_AUN_EANS_2022-23_YYYYMMDD_HHMM.pdf</t>
  </si>
  <si>
    <t>ACS_AUN_EL_Immigrant_School_Year_2023-24_YYYYMMDD_HHMM.pdf</t>
  </si>
  <si>
    <r>
      <t>ACS_AUN_</t>
    </r>
    <r>
      <rPr>
        <sz val="12"/>
        <color indexed="8"/>
        <rFont val="Calibri"/>
        <family val="2"/>
      </rPr>
      <t>Student Fact_KE</t>
    </r>
    <r>
      <rPr>
        <sz val="12"/>
        <color theme="1"/>
        <rFont val="Calibri"/>
        <family val="2"/>
        <scheme val="minor"/>
      </rPr>
      <t>_2023-24_YYYYMMDD_HHMM.pdf</t>
    </r>
  </si>
  <si>
    <r>
      <t>ACS_AUN_</t>
    </r>
    <r>
      <rPr>
        <sz val="12"/>
        <color indexed="8"/>
        <rFont val="Calibri"/>
        <family val="2"/>
      </rPr>
      <t>Course_Instructor</t>
    </r>
    <r>
      <rPr>
        <sz val="12"/>
        <color theme="1"/>
        <rFont val="Calibri"/>
        <family val="2"/>
        <scheme val="minor"/>
      </rPr>
      <t>_2023-24_YYYYMMDD_HHMM.pdf</t>
    </r>
  </si>
  <si>
    <r>
      <t>ACS_AUN_</t>
    </r>
    <r>
      <rPr>
        <sz val="12"/>
        <color indexed="8"/>
        <rFont val="Calibri"/>
        <family val="2"/>
      </rPr>
      <t>PRE_SUM</t>
    </r>
    <r>
      <rPr>
        <sz val="12"/>
        <color theme="1"/>
        <rFont val="Calibri"/>
        <family val="2"/>
        <scheme val="minor"/>
      </rPr>
      <t>_2023-24_YYYYMMDD_HHMM.pdf</t>
    </r>
  </si>
  <si>
    <r>
      <t>ACS_AUN_</t>
    </r>
    <r>
      <rPr>
        <sz val="12"/>
        <color indexed="8"/>
        <rFont val="Calibri"/>
        <family val="2"/>
      </rPr>
      <t>PSSA_E</t>
    </r>
    <r>
      <rPr>
        <sz val="12"/>
        <color theme="1"/>
        <rFont val="Calibri"/>
        <family val="2"/>
        <scheme val="minor"/>
      </rPr>
      <t>_2023-24_YYYYMMDD_HHMM.pdf</t>
    </r>
  </si>
  <si>
    <r>
      <t>ACS_AUN_</t>
    </r>
    <r>
      <rPr>
        <sz val="12"/>
        <color indexed="8"/>
        <rFont val="Calibri"/>
        <family val="2"/>
      </rPr>
      <t>PSSA_M-S</t>
    </r>
    <r>
      <rPr>
        <sz val="12"/>
        <color theme="1"/>
        <rFont val="Calibri"/>
        <family val="2"/>
        <scheme val="minor"/>
      </rPr>
      <t>_2023-24_YYYYMMDD_HHMM.pdf</t>
    </r>
  </si>
  <si>
    <r>
      <t>ACS_AUN_</t>
    </r>
    <r>
      <rPr>
        <sz val="12"/>
        <color indexed="8"/>
        <rFont val="Calibri"/>
        <family val="2"/>
      </rPr>
      <t>KEY_SPR</t>
    </r>
    <r>
      <rPr>
        <sz val="12"/>
        <color theme="1"/>
        <rFont val="Calibri"/>
        <family val="2"/>
        <scheme val="minor"/>
      </rPr>
      <t>_2023-24_YYYYMMDD_HHMM.pdf</t>
    </r>
  </si>
  <si>
    <r>
      <t>ACS_AUN_</t>
    </r>
    <r>
      <rPr>
        <sz val="12"/>
        <color indexed="8"/>
        <rFont val="Calibri"/>
        <family val="2"/>
      </rPr>
      <t>KEY_ACC</t>
    </r>
    <r>
      <rPr>
        <sz val="12"/>
        <color theme="1"/>
        <rFont val="Calibri"/>
        <family val="2"/>
        <scheme val="minor"/>
      </rPr>
      <t>_2023-24_YYYYMMDD_HHMM.pdf</t>
    </r>
  </si>
  <si>
    <r>
      <t>ACS_AUN_</t>
    </r>
    <r>
      <rPr>
        <sz val="12"/>
        <color indexed="8"/>
        <rFont val="Calibri"/>
        <family val="2"/>
      </rPr>
      <t>Student_Award_Fact</t>
    </r>
    <r>
      <rPr>
        <sz val="12"/>
        <color theme="1"/>
        <rFont val="Calibri"/>
        <family val="2"/>
        <scheme val="minor"/>
      </rPr>
      <t>_2023-24_YYYYMMDD_HHMM.pdf</t>
    </r>
    <r>
      <rPr>
        <sz val="12"/>
        <color indexed="8"/>
        <rFont val="Calibri"/>
        <family val="2"/>
      </rPr>
      <t xml:space="preserve"> </t>
    </r>
  </si>
  <si>
    <r>
      <t>ACS_AUN_</t>
    </r>
    <r>
      <rPr>
        <sz val="12"/>
        <color indexed="8"/>
        <rFont val="Calibri"/>
        <family val="2"/>
      </rPr>
      <t>Student Fact_CSB</t>
    </r>
    <r>
      <rPr>
        <sz val="12"/>
        <color theme="1"/>
        <rFont val="Calibri"/>
        <family val="2"/>
        <scheme val="minor"/>
      </rPr>
      <t>_2023-24_YYYYMMDD_HHMM.pdf</t>
    </r>
  </si>
  <si>
    <r>
      <t>ACS_AUN_</t>
    </r>
    <r>
      <rPr>
        <sz val="12"/>
        <color indexed="8"/>
        <rFont val="Calibri"/>
        <family val="2"/>
      </rPr>
      <t>STUDENT_LOCAL_ASSMNT_SUBTEST</t>
    </r>
    <r>
      <rPr>
        <sz val="12"/>
        <color theme="1"/>
        <rFont val="Calibri"/>
        <family val="2"/>
        <scheme val="minor"/>
      </rPr>
      <t>_2023-24
    _YYYYMMDD_HHMM.pdf</t>
    </r>
  </si>
  <si>
    <r>
      <t>ACS_AUN_</t>
    </r>
    <r>
      <rPr>
        <sz val="12"/>
        <rFont val="Calibri"/>
        <family val="2"/>
      </rPr>
      <t>Immigrant_End_of_Year_2023-24_YYYYMMDD_HHMM.pdf</t>
    </r>
  </si>
  <si>
    <r>
      <t xml:space="preserve">
1. ACS_AUN_</t>
    </r>
    <r>
      <rPr>
        <sz val="12"/>
        <rFont val="Calibri"/>
        <family val="2"/>
      </rPr>
      <t>Child_Acct_APS_2023-24_YYYYMMDD_HHMM.pdf
2. ACS_AUN_Child_Acct_CharterSchool_2023-24_YYYYMMDD
    _HHMM.pdf
3. ACS_AUN_Child_Acct_CTC_2023-24_YYYYMMDD_HHMM.pdf
4. ACS_AUN_Child_Acct_IU_2023-24_YYYYMMDD_HHMM.pdf
5. ACS_AUN_Child_Acct_PRRI_2023-24_YYYYMMDD_HHMM.pdf
6. ACS_AUN_Child_Acct_SD_2022-23_YYYYMMDD_HHMM.pdf</t>
    </r>
  </si>
  <si>
    <r>
      <t xml:space="preserve">
1. ACS_AUN_</t>
    </r>
    <r>
      <rPr>
        <sz val="12"/>
        <rFont val="Calibri"/>
        <family val="2"/>
      </rPr>
      <t xml:space="preserve">CTESecondary_2023-24_YYYYMMDD_HHMM.pdf
</t>
    </r>
  </si>
  <si>
    <r>
      <t>2. ACS_AUN_</t>
    </r>
    <r>
      <rPr>
        <sz val="12"/>
        <rFont val="Calibri"/>
        <family val="2"/>
      </rPr>
      <t>CTEAdult_2023-24_YYYYMMDD_HHMM.pdf</t>
    </r>
  </si>
  <si>
    <t>PASA Accountability Reporting #1</t>
  </si>
  <si>
    <t>Required K-12 (if Field No. 38 = Y)</t>
  </si>
  <si>
    <t>Must be updated by 12:00 noon on April 11 to be included in the Internal Snapshot, must reflect accurate April 6 data in Student, School Enrollment and Programs Fact.</t>
  </si>
  <si>
    <t>NA</t>
  </si>
  <si>
    <t>PASA Accountability Reporting #2</t>
  </si>
  <si>
    <t>Must be updated by 12:00 noon on May 9 to be included in the Internal Snapshot, must reflect accurate May 3 data in Student, School Enrollment and Programs Fact.</t>
  </si>
  <si>
    <t>9/1 to 10/27</t>
  </si>
  <si>
    <t>Due immediately after submission. Updated ACS due after validated revision (upload or delete).</t>
  </si>
  <si>
    <t>3/8 to 3/22</t>
  </si>
  <si>
    <t>9/1 to 10/25</t>
  </si>
  <si>
    <t>Open Through</t>
  </si>
  <si>
    <t>Collection Window Closes 4/5/2024</t>
  </si>
  <si>
    <t>Collection Window Closes 4/30/2024</t>
  </si>
  <si>
    <t>Collection Window Closes 6/27/2024</t>
  </si>
  <si>
    <t>Collection Window Closes 7/12/2024</t>
  </si>
  <si>
    <t>Collection Window Closes 7/31/2024</t>
  </si>
  <si>
    <t>On the Safe Schools ACS</t>
  </si>
  <si>
    <t>10/17 to 10/30</t>
  </si>
  <si>
    <t>On the October Enrollment, Low Income, and EL Data ACS</t>
  </si>
  <si>
    <t>EL Coordinator - No ACS</t>
  </si>
  <si>
    <t>7/22 to 7/26</t>
  </si>
  <si>
    <t>7/29 to 8/9</t>
  </si>
  <si>
    <t>11/15/2023 (Grad/Drop)
1/30/2024 (Cohort)</t>
  </si>
  <si>
    <t>12/18 to 1/5</t>
  </si>
  <si>
    <t>1/8 to 1/19</t>
  </si>
  <si>
    <t>CA (Kindergarten starting age) - No ACS</t>
  </si>
  <si>
    <t>Students (October 2)
Programs
Child Accounting SD &amp; CS (kindergarten
    starting age)</t>
  </si>
  <si>
    <t>Included on the LEA Staff Profile ACS (Due 11/15/2023)</t>
  </si>
  <si>
    <t>Professional Personnel (October 2)
Support Personnel
EL Coordinator</t>
  </si>
  <si>
    <t>PSSA Accountability Reporting for
   Mathematics and Science #2 
(report data as of May 6, last day of the testing window)</t>
  </si>
  <si>
    <t>C6 Staff Updates 2023-24
C6 Student Updates 2023-24</t>
  </si>
  <si>
    <t>PVAAS Student RV Gap Enrollment 2 and Subgroup Update</t>
  </si>
  <si>
    <t xml:space="preserve">Student (October 2)
Programs
</t>
  </si>
  <si>
    <t>ACS_AUN_PASA_2023-24_YYYYMMDD_HHMM.pdf</t>
  </si>
  <si>
    <t>ACS required for LEAs with grades 3-8 and 11, and students with IEPs</t>
  </si>
  <si>
    <t>Required for SD, IU, and CTC (CTCs that offer Keystone "trigger" courses). Optional for Charter Schools. (Must submit PIMS SSS data to receive PVAAS teacher-specific reporting.</t>
  </si>
  <si>
    <t>For all School Districts; ACS submitted through the FRCPP</t>
  </si>
  <si>
    <t>PIMS Calendar</t>
  </si>
  <si>
    <t>Updated ACS due date verbiage</t>
  </si>
  <si>
    <t>For 2023-24 Title III subgrantees</t>
  </si>
  <si>
    <t>PIMS Dates (only)</t>
  </si>
  <si>
    <t>Added this collection (Row 16)</t>
  </si>
  <si>
    <t>Updated comment to reflect correct year</t>
  </si>
  <si>
    <t>District of Residence and Charter Schools submit for only those Special Ed Students 14 years of age or older as of July 1 of the current year or any student who has a transition plan as part of their IEP. If any of the students in this group also exited special education during the school year report the exit date and exit reason.</t>
  </si>
  <si>
    <t>ACS Summary</t>
  </si>
  <si>
    <t>Updated the ACS pathway</t>
  </si>
  <si>
    <t>Due within 7 days of data upload or no later than 11/15</t>
  </si>
  <si>
    <t>Updated ACS Due Date (Column L)</t>
  </si>
  <si>
    <t>C5 Home Ed/Private Tutoring 2022-23</t>
  </si>
  <si>
    <t>C5 Home Ed/Private Tutoring 2023-24</t>
  </si>
  <si>
    <r>
      <t xml:space="preserve">PIMSReports_V2 &gt; CTE &gt; Secondary &gt; Student Level – QC and Verification &gt;  
  1. </t>
    </r>
    <r>
      <rPr>
        <sz val="12"/>
        <rFont val="Calibri"/>
        <family val="2"/>
      </rPr>
      <t xml:space="preserve">ACS QC Rpt16 - Accuracy Certification
       Statement (ACS)                       </t>
    </r>
  </si>
  <si>
    <t>Data Pull (Staff)
Data Pull (Student, School Enrollment, Programs Fact)</t>
  </si>
  <si>
    <t>Data Pull (Student, School Enrollment, Programs Fact)
Data Pull (Staff)
Data Pull (Staff, Staff Assignment)</t>
  </si>
  <si>
    <t>PVAAS Staff Account Creation,
    Termination, and Movement 
     within LEA
PVAAS Student Enrollment 1</t>
  </si>
  <si>
    <t>PVAAS Student Enrollment 2
PVAAS Staff Account Creation,
    Termination, and Movement 
     within LEA
PEERS Account Creation</t>
  </si>
  <si>
    <t>PVAAS Staff Account Updates</t>
  </si>
  <si>
    <t>Updated Staff Account verbiage to "PVAAS Staff Account Creation, Termination, and Movement within LEA"</t>
  </si>
  <si>
    <t>Data Pull (Staff)
Data Pull (Student, School Enrollment, Programs Fact)</t>
  </si>
  <si>
    <t>PVAAS Staff Account Creation,
    Termination, and Movement 
    within LEA
PVAAS Student Enrollment 3</t>
  </si>
  <si>
    <t>Data Pull (Staff)
Data Pull (Student, School Enrollment, Programs Fact)</t>
  </si>
  <si>
    <t>PVAAS Staff Account Creation,
   Termination, Movement within
    LEA, and Update Staff Email 
    Addresses
PVAAS Student Enrollment 5 and
    Subgroup Update</t>
  </si>
  <si>
    <t>5/3/2024 (Snapshot Date will display as 5/2 on reports)</t>
  </si>
  <si>
    <t>PSSA Accountability Reporting for
    Mathematics #1</t>
  </si>
  <si>
    <t>Updated PIMS Internal Snapshot Date
as of (Actual Snapshot Date)</t>
  </si>
  <si>
    <t>PSSA Accountability Reporting for
    Science #1</t>
  </si>
  <si>
    <t>Updated collection close date, collection window and ACS Date</t>
  </si>
  <si>
    <t>PSSA Accountability Reporting for
    Mathematics #1 (report data as of May 3, last day of the testing window)</t>
  </si>
  <si>
    <t>PSSA Accountability Reporting for
    Science #1 (report data as of May 3, last day of the testing window)</t>
  </si>
  <si>
    <t>PSSA Accountability Reporting for
    English Language Arts #2 (report data as of April 26, last day of the testing window)</t>
  </si>
  <si>
    <t>PSSA Accountability Reporting for
    Mathematics #2 (report data as of May 3, last day of the testing window)</t>
  </si>
  <si>
    <t>PSSA Accountability Reporting for
    Science #2 (report data as of May 3, last day of the testing window)</t>
  </si>
  <si>
    <t>Must be updated by 12:00 noon on May 28 to be included in the Internal Snapshot, must reflect accurate May 3 data in Student, School Enrollment and Programs Fact.</t>
  </si>
  <si>
    <t>PSSA Accountability Reporting for
    Mathematics #2</t>
  </si>
  <si>
    <t>PSSA Accountability Reporting for
    Science #2</t>
  </si>
  <si>
    <t>Updated Collection close date</t>
  </si>
  <si>
    <t xml:space="preserve">For schools in School Districts, Charter Schools, and Comprehensive CTCs with any  grade 7-12 </t>
  </si>
  <si>
    <t>Updated comments</t>
  </si>
  <si>
    <t>Submitted through the FRCPP and required for School Districts, Charter Schools, and Comprehensive CTCs with any  grade 7-12.</t>
  </si>
  <si>
    <t>-</t>
  </si>
  <si>
    <t>Removed Comment</t>
  </si>
  <si>
    <t>With override, through 4/19</t>
  </si>
  <si>
    <t>Winter Keystone Reporting #1 and #2</t>
  </si>
  <si>
    <t>Updated PY Snapshot as of Date</t>
  </si>
  <si>
    <t>Updated collection closes date, correction window and ACS Due dates</t>
  </si>
  <si>
    <t>PIMS Collection closes date</t>
  </si>
  <si>
    <t>PIMS</t>
  </si>
  <si>
    <t>C6 ESSER 2022-23 &amp; Bus Evac</t>
  </si>
  <si>
    <t>Updated ACS Due Date</t>
  </si>
  <si>
    <t>District Fact
Incident
Incident Offender
Incident Offender Disciplinary Action
Incident Offender Infraction
Incident Offender Infraction Weapon
Incident Offender Parent Involvement
Incident Victim
Person
Location Fact
Staff (School Security Personnel Only)
Staff Snapshot 6/15/2024 (School Security Personnel Only)
Staff Assignment (9998 Only)
Staff Development Fact</t>
  </si>
  <si>
    <t>C6 Safe Schools 2023-25</t>
  </si>
  <si>
    <t>Updated Staff Snapshot year</t>
  </si>
  <si>
    <r>
      <t xml:space="preserve">Student &gt; Internal Snapshots &gt; Snapshot &gt; Keystone/PSSA &gt; Accountability &gt; </t>
    </r>
    <r>
      <rPr>
        <sz val="12"/>
        <color indexed="8"/>
        <rFont val="Calibri"/>
        <family val="2"/>
      </rPr>
      <t>PASA Assessment Subgroup ACS – Accountability</t>
    </r>
  </si>
  <si>
    <t>Updated due Date</t>
  </si>
  <si>
    <t>Student - Local Assessment for Reporting and Analytics</t>
  </si>
  <si>
    <t>6/28/2024
to 7/15/2024</t>
  </si>
  <si>
    <t>ESSA</t>
  </si>
  <si>
    <t>Updated Internal Snapshot Date as of (Actual Snapshot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</si>
</sst>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55" x14ac:knownFonts="1">
    <font>
      <sz val="11"/>
      <color theme="1"/>
      <name val="Calibri"/>
      <family val="2"/>
      <scheme val="minor"/>
    </font>
    <font>
      <b/>
      <sz val="16"/>
      <color indexed="8"/>
      <name val="Calibri"/>
      <family val="2"/>
    </font>
    <font>
      <b/>
      <sz val="10"/>
      <color indexed="8"/>
      <name val="Calibri"/>
      <family val="2"/>
    </font>
    <font>
      <sz val="8"/>
      <name val="Calibri"/>
      <family val="2"/>
    </font>
    <font>
      <b/>
      <sz val="14"/>
      <name val="Calibri"/>
      <family val="2"/>
    </font>
    <font>
      <b/>
      <sz val="12"/>
      <color indexed="8"/>
      <name val="Calibri"/>
      <family val="2"/>
    </font>
    <font>
      <i/>
      <sz val="10"/>
      <color indexed="8"/>
      <name val="Calibri"/>
      <family val="2"/>
    </font>
    <font>
      <b/>
      <i/>
      <sz val="10"/>
      <color indexed="8"/>
      <name val="Calibri"/>
      <family val="2"/>
    </font>
    <font>
      <b/>
      <sz val="15"/>
      <color theme="3"/>
      <name val="Calibri"/>
      <family val="2"/>
      <scheme val="minor"/>
    </font>
    <font>
      <b/>
      <sz val="11"/>
      <color theme="3"/>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6"/>
      <color theme="1"/>
      <name val="Calibri"/>
      <family val="2"/>
      <scheme val="minor"/>
    </font>
    <font>
      <b/>
      <sz val="14"/>
      <color theme="1"/>
      <name val="Calibri"/>
      <family val="2"/>
      <scheme val="minor"/>
    </font>
    <font>
      <sz val="11"/>
      <name val="Calibri"/>
      <family val="2"/>
      <scheme val="minor"/>
    </font>
    <font>
      <sz val="14"/>
      <color theme="1"/>
      <name val="Calibri"/>
      <family val="2"/>
      <scheme val="minor"/>
    </font>
    <font>
      <b/>
      <sz val="14"/>
      <name val="Cambria"/>
      <family val="2"/>
      <scheme val="major"/>
    </font>
    <font>
      <sz val="12"/>
      <color theme="1"/>
      <name val="Calibri"/>
      <family val="2"/>
      <scheme val="minor"/>
    </font>
    <font>
      <b/>
      <sz val="11"/>
      <name val="Calibri"/>
      <family val="2"/>
      <scheme val="minor"/>
    </font>
    <font>
      <b/>
      <sz val="14"/>
      <name val="Calibri"/>
      <family val="2"/>
      <scheme val="minor"/>
    </font>
    <font>
      <b/>
      <sz val="12"/>
      <name val="Calibri"/>
      <family val="2"/>
      <scheme val="minor"/>
    </font>
    <font>
      <b/>
      <sz val="11"/>
      <color rgb="FFFF0000"/>
      <name val="Calibri"/>
      <family val="2"/>
      <scheme val="minor"/>
    </font>
    <font>
      <b/>
      <sz val="12"/>
      <color theme="1"/>
      <name val="Calibri"/>
      <family val="2"/>
      <scheme val="minor"/>
    </font>
    <font>
      <b/>
      <sz val="24"/>
      <color theme="1"/>
      <name val="Calibri"/>
      <family val="2"/>
      <scheme val="minor"/>
    </font>
    <font>
      <b/>
      <sz val="24"/>
      <name val="Calibri"/>
      <family val="2"/>
      <scheme val="minor"/>
    </font>
    <font>
      <b/>
      <sz val="24"/>
      <color theme="0"/>
      <name val="Calibri"/>
      <family val="2"/>
      <scheme val="minor"/>
    </font>
    <font>
      <sz val="16"/>
      <color theme="1"/>
      <name val="Calibri"/>
      <family val="2"/>
      <scheme val="minor"/>
    </font>
    <font>
      <b/>
      <sz val="14"/>
      <color rgb="FF0000FF"/>
      <name val="Calibri"/>
      <family val="2"/>
      <scheme val="minor"/>
    </font>
    <font>
      <b/>
      <sz val="18"/>
      <color theme="1"/>
      <name val="Calibri"/>
      <family val="2"/>
      <scheme val="minor"/>
    </font>
    <font>
      <i/>
      <sz val="11"/>
      <name val="Calibri"/>
      <family val="2"/>
      <scheme val="minor"/>
    </font>
    <font>
      <b/>
      <sz val="18"/>
      <name val="Calibri"/>
      <family val="2"/>
      <scheme val="minor"/>
    </font>
    <font>
      <i/>
      <sz val="10"/>
      <name val="Calibri"/>
      <family val="2"/>
      <scheme val="minor"/>
    </font>
    <font>
      <sz val="18"/>
      <name val="Calibri"/>
      <family val="2"/>
      <scheme val="minor"/>
    </font>
    <font>
      <sz val="8"/>
      <name val="Calibri"/>
      <family val="2"/>
      <scheme val="minor"/>
    </font>
    <font>
      <b/>
      <sz val="10"/>
      <color theme="1"/>
      <name val="Calibri"/>
      <family val="2"/>
      <scheme val="minor"/>
    </font>
    <font>
      <b/>
      <sz val="12"/>
      <color rgb="FF000000"/>
      <name val="Calibri"/>
      <family val="2"/>
      <scheme val="minor"/>
    </font>
    <font>
      <b/>
      <i/>
      <sz val="11"/>
      <color rgb="FF000000"/>
      <name val="Calibri"/>
      <family val="2"/>
    </font>
    <font>
      <b/>
      <sz val="11"/>
      <color theme="0"/>
      <name val="Calibri"/>
      <family val="2"/>
      <scheme val="minor"/>
    </font>
    <font>
      <sz val="12"/>
      <name val="Calibri"/>
      <family val="2"/>
      <scheme val="minor"/>
    </font>
    <font>
      <i/>
      <sz val="12"/>
      <name val="Calibri"/>
      <family val="2"/>
      <scheme val="minor"/>
    </font>
    <font>
      <sz val="12"/>
      <name val="Calibri"/>
      <family val="2"/>
    </font>
    <font>
      <sz val="12"/>
      <color indexed="60"/>
      <name val="Calibri"/>
      <family val="2"/>
    </font>
    <font>
      <i/>
      <sz val="11"/>
      <color theme="1"/>
      <name val="Calibri"/>
      <family val="2"/>
      <scheme val="minor"/>
    </font>
    <font>
      <b/>
      <sz val="14"/>
      <color rgb="FF000000"/>
      <name val="Calibri"/>
      <family val="2"/>
      <scheme val="minor"/>
    </font>
    <font>
      <b/>
      <sz val="14"/>
      <color rgb="FF000000"/>
      <name val="Calibri"/>
      <family val="2"/>
    </font>
    <font>
      <b/>
      <sz val="12"/>
      <color rgb="FFFF0000"/>
      <name val="Calibri"/>
      <family val="2"/>
    </font>
    <font>
      <b/>
      <sz val="14"/>
      <color rgb="FF0000FF"/>
      <name val="Calibri"/>
      <family val="2"/>
    </font>
    <font>
      <i/>
      <sz val="14"/>
      <name val="Calibri"/>
      <family val="2"/>
      <scheme val="minor"/>
    </font>
    <font>
      <sz val="12"/>
      <color indexed="8"/>
      <name val="Calibri"/>
      <family val="2"/>
    </font>
    <font>
      <b/>
      <sz val="20"/>
      <color theme="0"/>
      <name val="Calibri"/>
      <family val="2"/>
      <scheme val="minor"/>
    </font>
    <font>
      <sz val="12"/>
      <color rgb="FF000000"/>
      <name val="Calibri"/>
      <family val="2"/>
    </font>
    <font>
      <sz val="12"/>
      <color rgb="FF000000"/>
      <name val="Calibri"/>
      <family val="2"/>
      <scheme val="minor"/>
    </font>
    <font>
      <i/>
      <sz val="12"/>
      <color indexed="8"/>
      <name val="Calibri"/>
      <family val="2"/>
    </font>
    <font>
      <i/>
      <sz val="12"/>
      <color theme="1"/>
      <name val="Calibri"/>
      <family val="2"/>
      <scheme val="minor"/>
    </font>
  </fonts>
  <fills count="21">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CCFF"/>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bottom style="thick">
        <color theme="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medium">
        <color indexed="64"/>
      </left>
      <right/>
      <top style="thin">
        <color indexed="64"/>
      </top>
      <bottom style="medium">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s>
  <cellStyleXfs count="4">
    <xf numFmtId="0" fontId="0" fillId="0" borderId="0"/>
    <xf numFmtId="0" fontId="8" fillId="0" borderId="40" applyNumberFormat="0" applyFill="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504">
    <xf numFmtId="0" fontId="0" fillId="0" borderId="0" xfId="0"/>
    <xf numFmtId="0" fontId="11"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left" vertical="center" wrapText="1" indent="1"/>
    </xf>
    <xf numFmtId="0" fontId="0" fillId="0" borderId="0" xfId="0" applyAlignment="1">
      <alignment vertical="center" wrapText="1"/>
    </xf>
    <xf numFmtId="0" fontId="0" fillId="4" borderId="0" xfId="0" applyFill="1" applyAlignment="1">
      <alignment wrapText="1"/>
    </xf>
    <xf numFmtId="0" fontId="0" fillId="4" borderId="0" xfId="0" applyFill="1" applyAlignment="1">
      <alignment horizontal="left" vertical="center" wrapText="1" indent="1"/>
    </xf>
    <xf numFmtId="0" fontId="0" fillId="4" borderId="0" xfId="0" applyFill="1" applyAlignment="1">
      <alignment vertical="center" wrapText="1"/>
    </xf>
    <xf numFmtId="0" fontId="0" fillId="3" borderId="0" xfId="0" applyFill="1" applyAlignment="1">
      <alignment horizontal="left" vertical="center" wrapText="1" indent="1"/>
    </xf>
    <xf numFmtId="0" fontId="0" fillId="3" borderId="0" xfId="0" applyFill="1" applyAlignment="1">
      <alignment vertical="center" wrapText="1"/>
    </xf>
    <xf numFmtId="0" fontId="13" fillId="3" borderId="0" xfId="0" applyFont="1" applyFill="1" applyAlignment="1">
      <alignment horizontal="center" vertical="center" wrapText="1"/>
    </xf>
    <xf numFmtId="0" fontId="11" fillId="4" borderId="0" xfId="0" applyFont="1" applyFill="1" applyAlignment="1">
      <alignment horizontal="center" vertical="center" wrapText="1"/>
    </xf>
    <xf numFmtId="0" fontId="11" fillId="0" borderId="0" xfId="0" applyFont="1" applyAlignment="1">
      <alignment horizontal="center" vertical="center" wrapText="1"/>
    </xf>
    <xf numFmtId="0" fontId="11" fillId="4" borderId="0" xfId="0" applyFont="1" applyFill="1" applyAlignment="1">
      <alignment wrapText="1"/>
    </xf>
    <xf numFmtId="0" fontId="11" fillId="0" borderId="0" xfId="0" applyFont="1" applyAlignment="1">
      <alignment horizontal="left" vertical="top" wrapText="1"/>
    </xf>
    <xf numFmtId="0" fontId="11" fillId="0" borderId="0" xfId="0" applyFont="1" applyAlignment="1">
      <alignment vertical="top" wrapText="1"/>
    </xf>
    <xf numFmtId="0" fontId="0" fillId="4" borderId="3" xfId="0" applyFill="1" applyBorder="1" applyAlignment="1">
      <alignment wrapText="1"/>
    </xf>
    <xf numFmtId="0" fontId="0" fillId="0" borderId="1" xfId="0" applyBorder="1" applyAlignment="1">
      <alignment horizontal="left" vertical="center" wrapText="1" indent="1"/>
    </xf>
    <xf numFmtId="0" fontId="8" fillId="0" borderId="0" xfId="1" applyBorder="1" applyAlignment="1">
      <alignment horizontal="center"/>
    </xf>
    <xf numFmtId="0" fontId="9" fillId="0" borderId="0" xfId="2" applyAlignment="1">
      <alignment horizontal="left" wrapText="1"/>
    </xf>
    <xf numFmtId="14" fontId="16" fillId="0" borderId="6" xfId="0" applyNumberFormat="1" applyFont="1" applyBorder="1" applyAlignment="1">
      <alignment horizontal="right" indent="6"/>
    </xf>
    <xf numFmtId="0" fontId="16" fillId="0" borderId="6" xfId="0" applyFont="1" applyBorder="1" applyAlignment="1">
      <alignment horizontal="left" indent="5"/>
    </xf>
    <xf numFmtId="0" fontId="15" fillId="0" borderId="7" xfId="0" applyFont="1" applyBorder="1" applyAlignment="1">
      <alignment horizontal="center" vertical="center" wrapText="1"/>
    </xf>
    <xf numFmtId="0" fontId="17" fillId="7" borderId="1" xfId="3" applyFont="1" applyFill="1" applyBorder="1" applyAlignment="1">
      <alignment horizontal="right" indent="8"/>
    </xf>
    <xf numFmtId="0" fontId="18" fillId="0" borderId="1" xfId="0" applyFont="1" applyBorder="1" applyAlignment="1">
      <alignment horizontal="left" indent="7"/>
    </xf>
    <xf numFmtId="0" fontId="18" fillId="0" borderId="7" xfId="0" applyFont="1" applyBorder="1" applyAlignment="1">
      <alignment horizontal="left" indent="7"/>
    </xf>
    <xf numFmtId="14" fontId="18" fillId="0" borderId="1" xfId="0" applyNumberFormat="1" applyFont="1" applyBorder="1" applyAlignment="1">
      <alignment horizontal="right" indent="6"/>
    </xf>
    <xf numFmtId="0" fontId="18" fillId="0" borderId="1" xfId="0" applyFont="1" applyBorder="1" applyAlignment="1">
      <alignment horizontal="left" indent="5"/>
    </xf>
    <xf numFmtId="0" fontId="17" fillId="7" borderId="1" xfId="3" applyFont="1" applyFill="1" applyBorder="1" applyAlignment="1">
      <alignment horizontal="left" indent="5"/>
    </xf>
    <xf numFmtId="0" fontId="8" fillId="0" borderId="9" xfId="1" applyBorder="1" applyAlignment="1">
      <alignment horizontal="center"/>
    </xf>
    <xf numFmtId="0" fontId="0" fillId="0" borderId="0" xfId="0" applyAlignment="1">
      <alignment horizontal="center"/>
    </xf>
    <xf numFmtId="0" fontId="0" fillId="0" borderId="0" xfId="0" applyAlignment="1">
      <alignment vertical="top" wrapText="1"/>
    </xf>
    <xf numFmtId="0" fontId="0" fillId="0" borderId="0" xfId="0" applyAlignment="1">
      <alignment horizontal="center" vertical="top" wrapText="1"/>
    </xf>
    <xf numFmtId="0" fontId="11" fillId="8" borderId="1" xfId="0" applyFont="1" applyFill="1" applyBorder="1" applyAlignment="1">
      <alignment vertical="top" wrapText="1"/>
    </xf>
    <xf numFmtId="0" fontId="11" fillId="8" borderId="1" xfId="0" applyFont="1" applyFill="1" applyBorder="1" applyAlignment="1">
      <alignment horizontal="center" vertical="top" wrapText="1"/>
    </xf>
    <xf numFmtId="0" fontId="11" fillId="6" borderId="10" xfId="0" applyFont="1" applyFill="1" applyBorder="1" applyAlignment="1">
      <alignment horizontal="center" vertical="center" wrapText="1"/>
    </xf>
    <xf numFmtId="0" fontId="0" fillId="0" borderId="11" xfId="0" applyBorder="1" applyAlignment="1">
      <alignment horizontal="left" vertical="center" wrapText="1" indent="1"/>
    </xf>
    <xf numFmtId="0" fontId="0" fillId="0" borderId="13" xfId="0" applyBorder="1" applyAlignment="1">
      <alignment horizontal="left" vertical="center" wrapText="1" indent="1"/>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14" fontId="0" fillId="0" borderId="16" xfId="0" applyNumberFormat="1" applyBorder="1" applyAlignment="1">
      <alignment horizontal="center" vertical="center" wrapText="1"/>
    </xf>
    <xf numFmtId="0" fontId="15" fillId="0" borderId="15" xfId="0" applyFont="1" applyBorder="1" applyAlignment="1">
      <alignment horizontal="center" vertical="center" wrapText="1"/>
    </xf>
    <xf numFmtId="0" fontId="0" fillId="0" borderId="19" xfId="0" applyBorder="1" applyAlignment="1">
      <alignment horizontal="left" vertical="center" wrapText="1" indent="1"/>
    </xf>
    <xf numFmtId="0" fontId="19" fillId="0" borderId="0" xfId="0" applyFont="1" applyAlignment="1">
      <alignment wrapText="1"/>
    </xf>
    <xf numFmtId="0" fontId="15" fillId="0" borderId="0" xfId="0" applyFont="1"/>
    <xf numFmtId="0" fontId="15" fillId="0" borderId="0" xfId="0" applyFont="1" applyAlignment="1">
      <alignment wrapText="1"/>
    </xf>
    <xf numFmtId="0" fontId="19" fillId="0" borderId="0" xfId="0" applyFont="1" applyAlignment="1">
      <alignment horizontal="left" vertical="top" wrapText="1"/>
    </xf>
    <xf numFmtId="0" fontId="19" fillId="0" borderId="0" xfId="0" applyFont="1" applyAlignment="1">
      <alignment vertical="top" wrapText="1"/>
    </xf>
    <xf numFmtId="0" fontId="19" fillId="0" borderId="0" xfId="0" applyFont="1" applyAlignment="1">
      <alignment horizontal="center" vertical="center" wrapText="1"/>
    </xf>
    <xf numFmtId="0" fontId="19" fillId="0" borderId="0" xfId="0" applyFont="1" applyAlignment="1">
      <alignment horizontal="center" vertical="top" wrapText="1"/>
    </xf>
    <xf numFmtId="49" fontId="0" fillId="0" borderId="0" xfId="0" applyNumberFormat="1" applyAlignment="1">
      <alignment horizontal="left" vertical="center" wrapText="1" indent="1"/>
    </xf>
    <xf numFmtId="0" fontId="12" fillId="0" borderId="0" xfId="0" applyFont="1" applyAlignment="1">
      <alignment horizontal="left" vertical="center" wrapText="1" indent="1"/>
    </xf>
    <xf numFmtId="164" fontId="22" fillId="0" borderId="0" xfId="0" applyNumberFormat="1" applyFont="1" applyAlignment="1">
      <alignment horizontal="center" vertical="center" wrapText="1"/>
    </xf>
    <xf numFmtId="0" fontId="0" fillId="0" borderId="0" xfId="0" applyAlignment="1">
      <alignment horizontal="center" vertical="center" wrapText="1"/>
    </xf>
    <xf numFmtId="0" fontId="21" fillId="0" borderId="0" xfId="0" applyFont="1" applyAlignment="1">
      <alignment vertical="center" wrapText="1"/>
    </xf>
    <xf numFmtId="14" fontId="21" fillId="9" borderId="1" xfId="0" applyNumberFormat="1" applyFont="1" applyFill="1" applyBorder="1" applyAlignment="1">
      <alignment horizontal="right" wrapText="1" indent="6"/>
    </xf>
    <xf numFmtId="0" fontId="21" fillId="9" borderId="1" xfId="0" applyFont="1" applyFill="1" applyBorder="1" applyAlignment="1">
      <alignment horizontal="left" vertical="top" wrapText="1" indent="5"/>
    </xf>
    <xf numFmtId="0" fontId="11" fillId="6" borderId="7" xfId="0" applyFont="1" applyFill="1" applyBorder="1" applyAlignment="1">
      <alignment horizontal="center" vertical="center" wrapText="1"/>
    </xf>
    <xf numFmtId="0" fontId="11" fillId="6" borderId="7" xfId="0" applyFont="1" applyFill="1" applyBorder="1" applyAlignment="1">
      <alignment horizontal="left" vertical="center" wrapText="1" indent="1"/>
    </xf>
    <xf numFmtId="0" fontId="11" fillId="6" borderId="6" xfId="0" applyFont="1" applyFill="1" applyBorder="1" applyAlignment="1">
      <alignment vertical="center" wrapText="1"/>
    </xf>
    <xf numFmtId="0" fontId="11" fillId="6" borderId="19" xfId="0" applyFont="1" applyFill="1" applyBorder="1" applyAlignment="1">
      <alignment horizontal="left" vertical="center" wrapText="1" indent="1"/>
    </xf>
    <xf numFmtId="0" fontId="11" fillId="6" borderId="20" xfId="0" applyFont="1" applyFill="1" applyBorder="1" applyAlignment="1">
      <alignment horizontal="center" vertical="center" wrapText="1"/>
    </xf>
    <xf numFmtId="0" fontId="11" fillId="6" borderId="10" xfId="0" applyFont="1" applyFill="1" applyBorder="1" applyAlignment="1">
      <alignment vertical="center" wrapText="1"/>
    </xf>
    <xf numFmtId="0" fontId="0" fillId="0" borderId="1" xfId="0" applyBorder="1" applyAlignment="1">
      <alignment vertical="top" wrapText="1"/>
    </xf>
    <xf numFmtId="14" fontId="0" fillId="0" borderId="1" xfId="0" applyNumberFormat="1" applyBorder="1" applyAlignment="1">
      <alignment horizontal="center" vertical="top" wrapText="1"/>
    </xf>
    <xf numFmtId="14" fontId="0" fillId="0" borderId="12" xfId="0" applyNumberFormat="1" applyBorder="1" applyAlignment="1">
      <alignment horizontal="left" vertical="center" wrapText="1"/>
    </xf>
    <xf numFmtId="0" fontId="19" fillId="0" borderId="0" xfId="0" applyFont="1" applyAlignment="1">
      <alignment horizontal="left" vertical="top"/>
    </xf>
    <xf numFmtId="14" fontId="19" fillId="0" borderId="0" xfId="0" applyNumberFormat="1" applyFont="1" applyAlignment="1">
      <alignment horizontal="left" vertical="top" wrapText="1"/>
    </xf>
    <xf numFmtId="14" fontId="0" fillId="2" borderId="7" xfId="0" applyNumberFormat="1" applyFill="1" applyBorder="1" applyAlignment="1">
      <alignment horizontal="center" vertical="center" wrapText="1"/>
    </xf>
    <xf numFmtId="14" fontId="0" fillId="0" borderId="2" xfId="0" applyNumberFormat="1"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11" fillId="6" borderId="6" xfId="0" applyFont="1" applyFill="1" applyBorder="1" applyAlignment="1">
      <alignment horizontal="center" vertical="center" wrapText="1"/>
    </xf>
    <xf numFmtId="0" fontId="0" fillId="0" borderId="15" xfId="0" applyBorder="1" applyAlignment="1">
      <alignment horizontal="center" vertical="center" wrapText="1"/>
    </xf>
    <xf numFmtId="0" fontId="20" fillId="8" borderId="41" xfId="0" applyFont="1" applyFill="1" applyBorder="1" applyAlignment="1">
      <alignment horizontal="center" vertical="center" wrapText="1"/>
    </xf>
    <xf numFmtId="14" fontId="19" fillId="0" borderId="0" xfId="0" applyNumberFormat="1" applyFont="1" applyAlignment="1">
      <alignment horizontal="center" vertical="top" wrapText="1"/>
    </xf>
    <xf numFmtId="14" fontId="15" fillId="0" borderId="0" xfId="0" applyNumberFormat="1" applyFont="1" applyAlignment="1">
      <alignment horizontal="center" vertical="top" wrapText="1"/>
    </xf>
    <xf numFmtId="0" fontId="26" fillId="0" borderId="6" xfId="0" applyFont="1" applyBorder="1" applyAlignment="1">
      <alignment vertical="top" wrapText="1"/>
    </xf>
    <xf numFmtId="0" fontId="26" fillId="0" borderId="31" xfId="0" applyFont="1" applyBorder="1" applyAlignment="1">
      <alignment vertical="top" wrapText="1"/>
    </xf>
    <xf numFmtId="0" fontId="24" fillId="0" borderId="6" xfId="0" applyFont="1" applyBorder="1" applyAlignment="1">
      <alignment vertical="center"/>
    </xf>
    <xf numFmtId="0" fontId="24" fillId="0" borderId="31" xfId="0" applyFont="1" applyBorder="1" applyAlignment="1">
      <alignment vertical="center"/>
    </xf>
    <xf numFmtId="0" fontId="39" fillId="10" borderId="5" xfId="0" applyFont="1" applyFill="1" applyBorder="1" applyAlignment="1">
      <alignment horizontal="center" vertical="center" wrapText="1"/>
    </xf>
    <xf numFmtId="14" fontId="39" fillId="10" borderId="5" xfId="0" applyNumberFormat="1" applyFont="1" applyFill="1" applyBorder="1" applyAlignment="1">
      <alignment horizontal="center" vertical="center" wrapText="1"/>
    </xf>
    <xf numFmtId="0" fontId="39" fillId="10" borderId="1" xfId="0" applyFont="1" applyFill="1" applyBorder="1" applyAlignment="1">
      <alignment horizontal="center" vertical="center" wrapText="1"/>
    </xf>
    <xf numFmtId="14" fontId="39" fillId="10" borderId="1" xfId="0" applyNumberFormat="1" applyFont="1" applyFill="1" applyBorder="1" applyAlignment="1">
      <alignment horizontal="center" vertical="center" wrapText="1"/>
    </xf>
    <xf numFmtId="0" fontId="39" fillId="10" borderId="7" xfId="0" applyFont="1" applyFill="1" applyBorder="1" applyAlignment="1">
      <alignment horizontal="center" vertical="center" wrapText="1"/>
    </xf>
    <xf numFmtId="14" fontId="39" fillId="10" borderId="7" xfId="0" applyNumberFormat="1" applyFont="1" applyFill="1" applyBorder="1" applyAlignment="1">
      <alignment horizontal="center" vertical="center" wrapText="1"/>
    </xf>
    <xf numFmtId="0" fontId="39" fillId="6" borderId="43" xfId="0" applyFont="1" applyFill="1" applyBorder="1" applyAlignment="1">
      <alignment horizontal="center" vertical="center" wrapText="1"/>
    </xf>
    <xf numFmtId="14" fontId="39" fillId="6" borderId="43" xfId="0" applyNumberFormat="1" applyFont="1" applyFill="1" applyBorder="1" applyAlignment="1">
      <alignment horizontal="center" vertical="center" wrapText="1"/>
    </xf>
    <xf numFmtId="0" fontId="39" fillId="6" borderId="1" xfId="0" applyFont="1" applyFill="1" applyBorder="1" applyAlignment="1">
      <alignment horizontal="center" vertical="center" wrapText="1"/>
    </xf>
    <xf numFmtId="14" fontId="39" fillId="6" borderId="1" xfId="0" applyNumberFormat="1" applyFont="1" applyFill="1" applyBorder="1" applyAlignment="1">
      <alignment horizontal="center" vertical="center" wrapText="1"/>
    </xf>
    <xf numFmtId="14" fontId="40" fillId="6" borderId="1" xfId="0" applyNumberFormat="1" applyFont="1" applyFill="1" applyBorder="1" applyAlignment="1">
      <alignment horizontal="center" vertical="center" wrapText="1"/>
    </xf>
    <xf numFmtId="0" fontId="39" fillId="6" borderId="41" xfId="0" applyFont="1" applyFill="1" applyBorder="1" applyAlignment="1">
      <alignment horizontal="center" vertical="center" wrapText="1"/>
    </xf>
    <xf numFmtId="14" fontId="39" fillId="6" borderId="41" xfId="0" applyNumberFormat="1" applyFont="1" applyFill="1" applyBorder="1" applyAlignment="1">
      <alignment horizontal="center" vertical="center" wrapText="1"/>
    </xf>
    <xf numFmtId="0" fontId="39" fillId="11" borderId="42" xfId="0" applyFont="1" applyFill="1" applyBorder="1" applyAlignment="1">
      <alignment horizontal="center" vertical="center" wrapText="1"/>
    </xf>
    <xf numFmtId="14" fontId="39" fillId="11" borderId="42" xfId="0" applyNumberFormat="1" applyFont="1" applyFill="1" applyBorder="1" applyAlignment="1">
      <alignment horizontal="center" vertical="center" wrapText="1"/>
    </xf>
    <xf numFmtId="0" fontId="39" fillId="12" borderId="24" xfId="0" applyFont="1" applyFill="1" applyBorder="1" applyAlignment="1">
      <alignment horizontal="center" vertical="center" wrapText="1"/>
    </xf>
    <xf numFmtId="14" fontId="39" fillId="12" borderId="24" xfId="0" applyNumberFormat="1" applyFont="1" applyFill="1" applyBorder="1" applyAlignment="1">
      <alignment horizontal="center" vertical="center" wrapText="1"/>
    </xf>
    <xf numFmtId="14" fontId="39" fillId="13" borderId="5" xfId="0" applyNumberFormat="1" applyFont="1" applyFill="1" applyBorder="1" applyAlignment="1">
      <alignment horizontal="center" vertical="center" wrapText="1"/>
    </xf>
    <xf numFmtId="14" fontId="39" fillId="13" borderId="1" xfId="0" applyNumberFormat="1" applyFont="1" applyFill="1" applyBorder="1" applyAlignment="1">
      <alignment horizontal="center" vertical="center" wrapText="1"/>
    </xf>
    <xf numFmtId="14" fontId="39" fillId="13" borderId="7" xfId="0" applyNumberFormat="1" applyFont="1" applyFill="1" applyBorder="1" applyAlignment="1">
      <alignment horizontal="center" vertical="center" wrapText="1"/>
    </xf>
    <xf numFmtId="0" fontId="39" fillId="15" borderId="5" xfId="0" applyFont="1" applyFill="1" applyBorder="1" applyAlignment="1">
      <alignment horizontal="center" vertical="center" wrapText="1"/>
    </xf>
    <xf numFmtId="14" fontId="39" fillId="15" borderId="5" xfId="0" applyNumberFormat="1" applyFont="1" applyFill="1" applyBorder="1" applyAlignment="1">
      <alignment horizontal="center" vertical="center" wrapText="1"/>
    </xf>
    <xf numFmtId="0" fontId="39" fillId="15" borderId="1" xfId="0" applyFont="1" applyFill="1" applyBorder="1" applyAlignment="1">
      <alignment horizontal="center" vertical="center" wrapText="1"/>
    </xf>
    <xf numFmtId="14" fontId="39" fillId="15" borderId="1" xfId="0" applyNumberFormat="1" applyFont="1" applyFill="1" applyBorder="1" applyAlignment="1">
      <alignment horizontal="center" vertical="center" wrapText="1"/>
    </xf>
    <xf numFmtId="0" fontId="39" fillId="15" borderId="1" xfId="0" applyFont="1" applyFill="1" applyBorder="1" applyAlignment="1">
      <alignment horizontal="center" vertical="center"/>
    </xf>
    <xf numFmtId="0" fontId="39" fillId="15" borderId="41" xfId="0" applyFont="1" applyFill="1" applyBorder="1" applyAlignment="1">
      <alignment horizontal="center" vertical="center" wrapText="1"/>
    </xf>
    <xf numFmtId="14" fontId="39" fillId="15" borderId="41" xfId="0" applyNumberFormat="1" applyFont="1" applyFill="1" applyBorder="1" applyAlignment="1">
      <alignment horizontal="center" vertical="center" wrapText="1"/>
    </xf>
    <xf numFmtId="14" fontId="40" fillId="15" borderId="41" xfId="0" applyNumberFormat="1" applyFont="1" applyFill="1" applyBorder="1" applyAlignment="1">
      <alignment horizontal="center" vertical="center" wrapText="1"/>
    </xf>
    <xf numFmtId="14" fontId="43" fillId="0" borderId="20" xfId="0" applyNumberFormat="1" applyFont="1" applyBorder="1" applyAlignment="1">
      <alignment horizontal="left" vertical="center" wrapText="1"/>
    </xf>
    <xf numFmtId="14" fontId="0" fillId="0" borderId="25" xfId="0" applyNumberFormat="1" applyBorder="1" applyAlignment="1">
      <alignment horizontal="center" vertical="center" wrapText="1"/>
    </xf>
    <xf numFmtId="14" fontId="0" fillId="0" borderId="7" xfId="0" applyNumberFormat="1" applyBorder="1" applyAlignment="1">
      <alignment horizontal="center" wrapText="1"/>
    </xf>
    <xf numFmtId="14" fontId="0" fillId="0" borderId="27" xfId="0" applyNumberFormat="1" applyBorder="1" applyAlignment="1">
      <alignment horizontal="center" vertical="center" wrapText="1"/>
    </xf>
    <xf numFmtId="14" fontId="0" fillId="0" borderId="7" xfId="0" applyNumberFormat="1" applyBorder="1" applyAlignment="1">
      <alignment horizontal="center" vertical="center" wrapText="1"/>
    </xf>
    <xf numFmtId="0" fontId="11" fillId="10" borderId="11" xfId="0" applyFont="1" applyFill="1" applyBorder="1" applyAlignment="1">
      <alignment horizontal="left" vertical="center" wrapText="1" indent="1"/>
    </xf>
    <xf numFmtId="0" fontId="11" fillId="10" borderId="1" xfId="0" applyFont="1" applyFill="1" applyBorder="1" applyAlignment="1">
      <alignment horizontal="center" vertical="center" wrapText="1"/>
    </xf>
    <xf numFmtId="0" fontId="11" fillId="10" borderId="1" xfId="0" applyFont="1" applyFill="1" applyBorder="1" applyAlignment="1">
      <alignment horizontal="left" vertical="center" wrapText="1" indent="1"/>
    </xf>
    <xf numFmtId="0" fontId="11" fillId="10" borderId="2" xfId="0" applyFont="1" applyFill="1" applyBorder="1" applyAlignment="1">
      <alignment horizontal="center" vertical="center" wrapText="1"/>
    </xf>
    <xf numFmtId="0" fontId="11" fillId="10" borderId="17" xfId="0" applyFont="1" applyFill="1" applyBorder="1" applyAlignment="1">
      <alignment horizontal="center" vertical="center" wrapText="1"/>
    </xf>
    <xf numFmtId="0" fontId="11" fillId="11" borderId="11" xfId="0" applyFont="1" applyFill="1" applyBorder="1" applyAlignment="1">
      <alignment horizontal="left" vertical="center" wrapText="1" indent="1"/>
    </xf>
    <xf numFmtId="0" fontId="11" fillId="11" borderId="1" xfId="0" applyFont="1" applyFill="1" applyBorder="1" applyAlignment="1">
      <alignment horizontal="center" vertical="center" wrapText="1"/>
    </xf>
    <xf numFmtId="0" fontId="11" fillId="11" borderId="1" xfId="0" applyFont="1" applyFill="1" applyBorder="1" applyAlignment="1">
      <alignment horizontal="left" vertical="center" wrapText="1" indent="1"/>
    </xf>
    <xf numFmtId="0" fontId="11" fillId="11" borderId="2" xfId="0" applyFont="1" applyFill="1" applyBorder="1" applyAlignment="1">
      <alignment horizontal="center" vertical="center" wrapText="1"/>
    </xf>
    <xf numFmtId="0" fontId="11" fillId="11" borderId="17" xfId="0" applyFont="1" applyFill="1" applyBorder="1" applyAlignment="1">
      <alignment horizontal="center" vertical="center" wrapText="1"/>
    </xf>
    <xf numFmtId="0" fontId="11" fillId="12" borderId="19" xfId="0" applyFont="1" applyFill="1" applyBorder="1" applyAlignment="1">
      <alignment horizontal="left" vertical="center" wrapText="1" indent="1"/>
    </xf>
    <xf numFmtId="0" fontId="11" fillId="12" borderId="7" xfId="0" applyFont="1" applyFill="1" applyBorder="1" applyAlignment="1">
      <alignment horizontal="center" vertical="center" wrapText="1"/>
    </xf>
    <xf numFmtId="0" fontId="11" fillId="12" borderId="7" xfId="0" applyFont="1" applyFill="1" applyBorder="1" applyAlignment="1">
      <alignment horizontal="left" vertical="center" wrapText="1" indent="1"/>
    </xf>
    <xf numFmtId="0" fontId="11" fillId="12" borderId="20" xfId="0" applyFont="1" applyFill="1" applyBorder="1" applyAlignment="1">
      <alignment horizontal="center" vertical="center" wrapText="1"/>
    </xf>
    <xf numFmtId="0" fontId="11" fillId="13" borderId="5" xfId="0" applyFont="1" applyFill="1" applyBorder="1" applyAlignment="1">
      <alignment horizontal="center" vertical="center" wrapText="1"/>
    </xf>
    <xf numFmtId="0" fontId="11" fillId="13" borderId="4" xfId="0" applyFont="1" applyFill="1" applyBorder="1" applyAlignment="1">
      <alignment horizontal="center" vertical="center" wrapText="1"/>
    </xf>
    <xf numFmtId="0" fontId="11" fillId="13" borderId="21" xfId="0" applyFont="1" applyFill="1" applyBorder="1" applyAlignment="1">
      <alignment horizontal="center" vertical="center" wrapText="1"/>
    </xf>
    <xf numFmtId="0" fontId="11" fillId="15" borderId="11" xfId="0" applyFont="1" applyFill="1" applyBorder="1" applyAlignment="1">
      <alignment horizontal="left" vertical="center" wrapText="1" indent="1"/>
    </xf>
    <xf numFmtId="0" fontId="11" fillId="15" borderId="1" xfId="0" applyFont="1" applyFill="1" applyBorder="1" applyAlignment="1">
      <alignment horizontal="center" vertical="center" wrapText="1"/>
    </xf>
    <xf numFmtId="0" fontId="11" fillId="15" borderId="1" xfId="0" applyFont="1" applyFill="1" applyBorder="1" applyAlignment="1">
      <alignment horizontal="left" vertical="center" wrapText="1" indent="1"/>
    </xf>
    <xf numFmtId="0" fontId="11" fillId="15" borderId="2" xfId="0" applyFont="1" applyFill="1" applyBorder="1" applyAlignment="1">
      <alignment horizontal="center" vertical="center" wrapText="1"/>
    </xf>
    <xf numFmtId="0" fontId="11" fillId="15" borderId="17" xfId="0" applyFont="1" applyFill="1" applyBorder="1" applyAlignment="1">
      <alignment horizontal="center" vertical="center" wrapText="1"/>
    </xf>
    <xf numFmtId="0" fontId="11" fillId="8" borderId="28" xfId="0" applyFont="1" applyFill="1" applyBorder="1" applyAlignment="1">
      <alignment horizontal="left" vertical="center" wrapText="1" indent="1"/>
    </xf>
    <xf numFmtId="0" fontId="11" fillId="8" borderId="29" xfId="0" applyFont="1" applyFill="1" applyBorder="1" applyAlignment="1">
      <alignment horizontal="center" vertical="center" wrapText="1"/>
    </xf>
    <xf numFmtId="0" fontId="11" fillId="8" borderId="29" xfId="0" applyFont="1" applyFill="1" applyBorder="1" applyAlignment="1">
      <alignment horizontal="left" vertical="center" wrapText="1" indent="1"/>
    </xf>
    <xf numFmtId="49" fontId="11" fillId="8" borderId="29" xfId="0" applyNumberFormat="1" applyFont="1" applyFill="1" applyBorder="1" applyAlignment="1">
      <alignment horizontal="center" vertical="center" wrapText="1"/>
    </xf>
    <xf numFmtId="0" fontId="11" fillId="8" borderId="30" xfId="0" applyFont="1" applyFill="1" applyBorder="1" applyAlignment="1">
      <alignment horizontal="center" vertical="center" wrapText="1"/>
    </xf>
    <xf numFmtId="0" fontId="23" fillId="17" borderId="15" xfId="0" applyFont="1" applyFill="1" applyBorder="1" applyAlignment="1">
      <alignment horizontal="center" vertical="center" wrapText="1"/>
    </xf>
    <xf numFmtId="0" fontId="14" fillId="17" borderId="15" xfId="0" applyFont="1" applyFill="1" applyBorder="1" applyAlignment="1">
      <alignment horizontal="center" vertical="center" wrapText="1"/>
    </xf>
    <xf numFmtId="0" fontId="39" fillId="13" borderId="5" xfId="0" applyFont="1" applyFill="1" applyBorder="1" applyAlignment="1">
      <alignment horizontal="center" vertical="center" wrapText="1"/>
    </xf>
    <xf numFmtId="0" fontId="39" fillId="13" borderId="1" xfId="0" applyFont="1" applyFill="1" applyBorder="1" applyAlignment="1">
      <alignment horizontal="center" vertical="center" wrapText="1"/>
    </xf>
    <xf numFmtId="0" fontId="39" fillId="13" borderId="7" xfId="0" applyFont="1" applyFill="1" applyBorder="1" applyAlignment="1">
      <alignment horizontal="center" vertical="center" wrapText="1"/>
    </xf>
    <xf numFmtId="0" fontId="14" fillId="8" borderId="7" xfId="0" applyFont="1" applyFill="1" applyBorder="1" applyAlignment="1">
      <alignment horizontal="center" vertical="center" wrapText="1"/>
    </xf>
    <xf numFmtId="0" fontId="18" fillId="0" borderId="0" xfId="0" applyFont="1"/>
    <xf numFmtId="0" fontId="39" fillId="19" borderId="43" xfId="0" applyFont="1" applyFill="1" applyBorder="1" applyAlignment="1">
      <alignment horizontal="center" vertical="center" wrapText="1"/>
    </xf>
    <xf numFmtId="14" fontId="39" fillId="19" borderId="43" xfId="0" applyNumberFormat="1" applyFont="1" applyFill="1" applyBorder="1" applyAlignment="1">
      <alignment horizontal="center" vertical="center" wrapText="1"/>
    </xf>
    <xf numFmtId="0" fontId="39" fillId="19" borderId="1" xfId="0" applyFont="1" applyFill="1" applyBorder="1" applyAlignment="1">
      <alignment horizontal="center" vertical="center" wrapText="1"/>
    </xf>
    <xf numFmtId="14" fontId="39" fillId="19" borderId="1" xfId="0" applyNumberFormat="1" applyFont="1" applyFill="1" applyBorder="1" applyAlignment="1">
      <alignment horizontal="center" vertical="center" wrapText="1"/>
    </xf>
    <xf numFmtId="0" fontId="39" fillId="19" borderId="41" xfId="0" applyFont="1" applyFill="1" applyBorder="1" applyAlignment="1">
      <alignment horizontal="center" vertical="center" wrapText="1"/>
    </xf>
    <xf numFmtId="14" fontId="39" fillId="19" borderId="41" xfId="0" applyNumberFormat="1" applyFont="1" applyFill="1" applyBorder="1" applyAlignment="1">
      <alignment horizontal="center" vertical="center" wrapText="1"/>
    </xf>
    <xf numFmtId="0" fontId="11" fillId="19" borderId="11" xfId="0" applyFont="1" applyFill="1" applyBorder="1" applyAlignment="1">
      <alignment horizontal="left" vertical="center" wrapText="1" indent="1"/>
    </xf>
    <xf numFmtId="0" fontId="11" fillId="19" borderId="1" xfId="0" applyFont="1" applyFill="1" applyBorder="1" applyAlignment="1">
      <alignment horizontal="center" vertical="center" wrapText="1"/>
    </xf>
    <xf numFmtId="0" fontId="11" fillId="19" borderId="1" xfId="0" applyFont="1" applyFill="1" applyBorder="1" applyAlignment="1">
      <alignment horizontal="left" vertical="center" wrapText="1" indent="1"/>
    </xf>
    <xf numFmtId="0" fontId="11" fillId="19" borderId="2" xfId="0" applyFont="1" applyFill="1" applyBorder="1" applyAlignment="1">
      <alignment horizontal="center" vertical="center" wrapText="1"/>
    </xf>
    <xf numFmtId="0" fontId="11" fillId="19" borderId="17" xfId="0" applyFont="1" applyFill="1" applyBorder="1" applyAlignment="1">
      <alignment horizontal="center" vertical="center" wrapText="1"/>
    </xf>
    <xf numFmtId="0" fontId="23" fillId="3" borderId="1" xfId="0" applyFont="1" applyFill="1" applyBorder="1" applyAlignment="1">
      <alignment horizontal="center" vertical="center"/>
    </xf>
    <xf numFmtId="0" fontId="23" fillId="10"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3" fillId="12" borderId="1" xfId="0" applyFont="1" applyFill="1" applyBorder="1" applyAlignment="1">
      <alignment horizontal="center" vertical="center" wrapText="1"/>
    </xf>
    <xf numFmtId="0" fontId="23" fillId="13" borderId="1"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36" fillId="8" borderId="5" xfId="0" applyFont="1" applyFill="1" applyBorder="1" applyAlignment="1">
      <alignment vertical="center" wrapText="1"/>
    </xf>
    <xf numFmtId="0" fontId="36" fillId="8" borderId="5" xfId="0" applyFont="1" applyFill="1" applyBorder="1" applyAlignment="1">
      <alignment horizontal="center" vertical="center" wrapText="1"/>
    </xf>
    <xf numFmtId="49" fontId="36" fillId="8" borderId="5" xfId="0" applyNumberFormat="1" applyFont="1" applyFill="1" applyBorder="1" applyAlignment="1">
      <alignment vertical="center" wrapText="1"/>
    </xf>
    <xf numFmtId="49" fontId="36" fillId="8" borderId="5" xfId="0" applyNumberFormat="1" applyFont="1" applyFill="1" applyBorder="1" applyAlignment="1">
      <alignment horizontal="left" vertical="center" wrapText="1"/>
    </xf>
    <xf numFmtId="49" fontId="36" fillId="8" borderId="5" xfId="0" applyNumberFormat="1" applyFont="1" applyFill="1" applyBorder="1" applyAlignment="1">
      <alignment horizontal="center" vertical="center" wrapText="1"/>
    </xf>
    <xf numFmtId="49" fontId="36" fillId="8" borderId="4" xfId="0" applyNumberFormat="1" applyFont="1" applyFill="1" applyBorder="1" applyAlignment="1">
      <alignment horizontal="center" vertical="center" wrapText="1"/>
    </xf>
    <xf numFmtId="14" fontId="39" fillId="0" borderId="1" xfId="0" applyNumberFormat="1" applyFont="1" applyBorder="1" applyAlignment="1">
      <alignment horizontal="center" vertical="top" wrapText="1"/>
    </xf>
    <xf numFmtId="0" fontId="39" fillId="0" borderId="1" xfId="0" applyFont="1" applyBorder="1" applyAlignment="1">
      <alignment vertical="top" wrapText="1"/>
    </xf>
    <xf numFmtId="0" fontId="39" fillId="0" borderId="7" xfId="0" applyFont="1" applyBorder="1" applyAlignment="1">
      <alignment horizontal="center" vertical="top" wrapText="1"/>
    </xf>
    <xf numFmtId="49" fontId="39" fillId="0" borderId="1" xfId="0" applyNumberFormat="1" applyFont="1" applyBorder="1" applyAlignment="1">
      <alignment vertical="top" wrapText="1"/>
    </xf>
    <xf numFmtId="14" fontId="39" fillId="0" borderId="2" xfId="0" applyNumberFormat="1" applyFont="1" applyBorder="1" applyAlignment="1">
      <alignment horizontal="center" vertical="top" wrapText="1"/>
    </xf>
    <xf numFmtId="0" fontId="39" fillId="0" borderId="1" xfId="0" applyFont="1" applyBorder="1" applyAlignment="1">
      <alignment horizontal="center" vertical="top" wrapText="1"/>
    </xf>
    <xf numFmtId="0" fontId="41" fillId="0" borderId="1" xfId="0" applyFont="1" applyBorder="1" applyAlignment="1">
      <alignment vertical="top" wrapText="1"/>
    </xf>
    <xf numFmtId="0" fontId="39" fillId="0" borderId="1" xfId="0" applyFont="1" applyBorder="1" applyAlignment="1">
      <alignment horizontal="left" vertical="top" wrapText="1"/>
    </xf>
    <xf numFmtId="0" fontId="39" fillId="0" borderId="7" xfId="0" applyFont="1" applyBorder="1" applyAlignment="1">
      <alignment vertical="top" wrapText="1"/>
    </xf>
    <xf numFmtId="14" fontId="39" fillId="0" borderId="7" xfId="0" applyNumberFormat="1" applyFont="1" applyBorder="1" applyAlignment="1">
      <alignment horizontal="center" vertical="top" wrapText="1"/>
    </xf>
    <xf numFmtId="16" fontId="39" fillId="0" borderId="1" xfId="0" applyNumberFormat="1" applyFont="1" applyBorder="1" applyAlignment="1">
      <alignment vertical="top" wrapText="1"/>
    </xf>
    <xf numFmtId="0" fontId="18" fillId="15" borderId="5" xfId="0" applyFont="1" applyFill="1" applyBorder="1" applyAlignment="1">
      <alignment horizontal="center" vertical="top" wrapText="1"/>
    </xf>
    <xf numFmtId="0" fontId="18" fillId="15" borderId="1" xfId="0" applyFont="1" applyFill="1" applyBorder="1" applyAlignment="1">
      <alignment horizontal="left" vertical="top" wrapText="1"/>
    </xf>
    <xf numFmtId="0" fontId="18" fillId="15" borderId="1" xfId="0" applyFont="1" applyFill="1" applyBorder="1" applyAlignment="1">
      <alignment horizontal="center" vertical="top" wrapText="1"/>
    </xf>
    <xf numFmtId="14" fontId="18" fillId="15" borderId="1" xfId="0" applyNumberFormat="1" applyFont="1" applyFill="1" applyBorder="1" applyAlignment="1">
      <alignment horizontal="center" vertical="top" wrapText="1"/>
    </xf>
    <xf numFmtId="0" fontId="18" fillId="3" borderId="1" xfId="0" applyFont="1" applyFill="1" applyBorder="1" applyAlignment="1">
      <alignment horizontal="left" vertical="top" wrapText="1"/>
    </xf>
    <xf numFmtId="0" fontId="18" fillId="3" borderId="1" xfId="0" applyFont="1" applyFill="1" applyBorder="1" applyAlignment="1">
      <alignment horizontal="center" vertical="top" wrapText="1"/>
    </xf>
    <xf numFmtId="14" fontId="18" fillId="3" borderId="1" xfId="0" applyNumberFormat="1" applyFont="1" applyFill="1" applyBorder="1" applyAlignment="1">
      <alignment horizontal="center" vertical="top" wrapText="1"/>
    </xf>
    <xf numFmtId="0" fontId="18" fillId="14" borderId="1" xfId="0" applyFont="1" applyFill="1" applyBorder="1" applyAlignment="1">
      <alignment vertical="top" wrapText="1"/>
    </xf>
    <xf numFmtId="0" fontId="18" fillId="14" borderId="1" xfId="0" applyFont="1" applyFill="1" applyBorder="1" applyAlignment="1">
      <alignment horizontal="center" vertical="top" wrapText="1"/>
    </xf>
    <xf numFmtId="0" fontId="18" fillId="14" borderId="1" xfId="0" applyFont="1" applyFill="1" applyBorder="1" applyAlignment="1">
      <alignment horizontal="left" vertical="top" wrapText="1"/>
    </xf>
    <xf numFmtId="14" fontId="18" fillId="14" borderId="1" xfId="0" applyNumberFormat="1" applyFont="1" applyFill="1" applyBorder="1" applyAlignment="1">
      <alignment horizontal="center" vertical="top" wrapText="1"/>
    </xf>
    <xf numFmtId="0" fontId="18" fillId="10" borderId="43" xfId="0" applyFont="1" applyFill="1" applyBorder="1" applyAlignment="1">
      <alignment horizontal="left" vertical="top" wrapText="1"/>
    </xf>
    <xf numFmtId="0" fontId="18" fillId="10" borderId="43" xfId="0" applyFont="1" applyFill="1" applyBorder="1" applyAlignment="1">
      <alignment horizontal="center" vertical="top" wrapText="1"/>
    </xf>
    <xf numFmtId="14" fontId="18" fillId="10" borderId="43" xfId="0" applyNumberFormat="1" applyFont="1" applyFill="1" applyBorder="1" applyAlignment="1">
      <alignment horizontal="center" vertical="top" wrapText="1"/>
    </xf>
    <xf numFmtId="0" fontId="18" fillId="10" borderId="1" xfId="0" applyFont="1" applyFill="1" applyBorder="1" applyAlignment="1">
      <alignment horizontal="left" vertical="top" wrapText="1"/>
    </xf>
    <xf numFmtId="0" fontId="18" fillId="10" borderId="1" xfId="0" applyFont="1" applyFill="1" applyBorder="1" applyAlignment="1">
      <alignment horizontal="center" vertical="top" wrapText="1"/>
    </xf>
    <xf numFmtId="14" fontId="18" fillId="10" borderId="1" xfId="0" applyNumberFormat="1" applyFont="1" applyFill="1" applyBorder="1" applyAlignment="1">
      <alignment horizontal="center" vertical="top" wrapText="1"/>
    </xf>
    <xf numFmtId="0" fontId="18" fillId="3" borderId="5" xfId="0" applyFont="1" applyFill="1" applyBorder="1" applyAlignment="1">
      <alignment horizontal="left" vertical="top" wrapText="1"/>
    </xf>
    <xf numFmtId="0" fontId="18" fillId="3" borderId="5" xfId="0" applyFont="1" applyFill="1" applyBorder="1" applyAlignment="1">
      <alignment horizontal="center" vertical="top" wrapText="1"/>
    </xf>
    <xf numFmtId="14" fontId="18" fillId="3" borderId="5" xfId="0" applyNumberFormat="1" applyFont="1" applyFill="1" applyBorder="1" applyAlignment="1">
      <alignment horizontal="center" vertical="top" wrapText="1"/>
    </xf>
    <xf numFmtId="0" fontId="39" fillId="3" borderId="1" xfId="0" applyFont="1" applyFill="1" applyBorder="1" applyAlignment="1">
      <alignment horizontal="left" vertical="top" wrapText="1"/>
    </xf>
    <xf numFmtId="0" fontId="18" fillId="6" borderId="1" xfId="0" applyFont="1" applyFill="1" applyBorder="1" applyAlignment="1">
      <alignment horizontal="left" vertical="top" wrapText="1"/>
    </xf>
    <xf numFmtId="0" fontId="18" fillId="6" borderId="1" xfId="0" applyFont="1" applyFill="1" applyBorder="1" applyAlignment="1">
      <alignment horizontal="center" vertical="top" wrapText="1"/>
    </xf>
    <xf numFmtId="14" fontId="18" fillId="6" borderId="1" xfId="0" applyNumberFormat="1" applyFont="1" applyFill="1" applyBorder="1" applyAlignment="1">
      <alignment horizontal="center" vertical="top" wrapText="1"/>
    </xf>
    <xf numFmtId="0" fontId="39" fillId="15" borderId="1" xfId="0" applyFont="1" applyFill="1" applyBorder="1" applyAlignment="1">
      <alignment horizontal="left" vertical="top"/>
    </xf>
    <xf numFmtId="0" fontId="39" fillId="15" borderId="1" xfId="0" applyFont="1" applyFill="1" applyBorder="1" applyAlignment="1">
      <alignment horizontal="left" vertical="top" wrapText="1"/>
    </xf>
    <xf numFmtId="0" fontId="18" fillId="5" borderId="1" xfId="0" applyFont="1" applyFill="1" applyBorder="1" applyAlignment="1">
      <alignment horizontal="left" vertical="top" wrapText="1"/>
    </xf>
    <xf numFmtId="0" fontId="18" fillId="5" borderId="1" xfId="0" applyFont="1" applyFill="1" applyBorder="1" applyAlignment="1">
      <alignment horizontal="center" vertical="top" wrapText="1"/>
    </xf>
    <xf numFmtId="14" fontId="18" fillId="5" borderId="1" xfId="0" applyNumberFormat="1" applyFont="1" applyFill="1" applyBorder="1" applyAlignment="1">
      <alignment horizontal="center" vertical="top" wrapText="1"/>
    </xf>
    <xf numFmtId="14" fontId="39" fillId="3" borderId="1" xfId="0" applyNumberFormat="1" applyFont="1" applyFill="1" applyBorder="1" applyAlignment="1">
      <alignment horizontal="center" vertical="top" wrapText="1"/>
    </xf>
    <xf numFmtId="0" fontId="18" fillId="12" borderId="1" xfId="0" applyFont="1" applyFill="1" applyBorder="1" applyAlignment="1">
      <alignment horizontal="left" vertical="top" wrapText="1"/>
    </xf>
    <xf numFmtId="0" fontId="18" fillId="12" borderId="1" xfId="0" applyFont="1" applyFill="1" applyBorder="1" applyAlignment="1">
      <alignment horizontal="center" vertical="top" wrapText="1"/>
    </xf>
    <xf numFmtId="14" fontId="18" fillId="12" borderId="1" xfId="0" applyNumberFormat="1" applyFont="1" applyFill="1" applyBorder="1" applyAlignment="1">
      <alignment horizontal="center" vertical="top" wrapText="1"/>
    </xf>
    <xf numFmtId="0" fontId="18" fillId="3" borderId="7" xfId="0" applyFont="1" applyFill="1" applyBorder="1" applyAlignment="1">
      <alignment horizontal="left" vertical="top" wrapText="1"/>
    </xf>
    <xf numFmtId="0" fontId="18" fillId="3" borderId="7" xfId="0" applyFont="1" applyFill="1" applyBorder="1" applyAlignment="1">
      <alignment horizontal="center" vertical="top" wrapText="1"/>
    </xf>
    <xf numFmtId="14" fontId="18" fillId="3" borderId="7" xfId="0" applyNumberFormat="1" applyFont="1" applyFill="1" applyBorder="1" applyAlignment="1">
      <alignment horizontal="center" vertical="top" wrapText="1"/>
    </xf>
    <xf numFmtId="0" fontId="39" fillId="15" borderId="1" xfId="0" applyFont="1" applyFill="1" applyBorder="1" applyAlignment="1">
      <alignment horizontal="center" vertical="top"/>
    </xf>
    <xf numFmtId="14" fontId="39" fillId="15" borderId="1" xfId="0" applyNumberFormat="1" applyFont="1" applyFill="1" applyBorder="1" applyAlignment="1">
      <alignment horizontal="center" vertical="top"/>
    </xf>
    <xf numFmtId="0" fontId="39" fillId="15" borderId="1" xfId="0" applyFont="1" applyFill="1" applyBorder="1" applyAlignment="1">
      <alignment horizontal="center" vertical="top" wrapText="1"/>
    </xf>
    <xf numFmtId="0" fontId="18" fillId="15" borderId="7" xfId="0" applyFont="1" applyFill="1" applyBorder="1" applyAlignment="1">
      <alignment horizontal="left" vertical="top" wrapText="1"/>
    </xf>
    <xf numFmtId="0" fontId="18" fillId="15" borderId="7" xfId="0" applyFont="1" applyFill="1" applyBorder="1" applyAlignment="1">
      <alignment horizontal="center" vertical="top" wrapText="1"/>
    </xf>
    <xf numFmtId="0" fontId="18" fillId="15" borderId="5" xfId="0" applyFont="1" applyFill="1" applyBorder="1" applyAlignment="1">
      <alignment horizontal="left" vertical="top" wrapText="1"/>
    </xf>
    <xf numFmtId="0" fontId="18" fillId="13" borderId="1" xfId="0" applyFont="1" applyFill="1" applyBorder="1" applyAlignment="1">
      <alignment vertical="top" wrapText="1"/>
    </xf>
    <xf numFmtId="14" fontId="18" fillId="13" borderId="1" xfId="0" applyNumberFormat="1" applyFont="1" applyFill="1" applyBorder="1" applyAlignment="1">
      <alignment horizontal="center" vertical="top" wrapText="1"/>
    </xf>
    <xf numFmtId="0" fontId="0" fillId="2" borderId="5" xfId="0" applyFill="1" applyBorder="1" applyAlignment="1">
      <alignment horizontal="center" vertical="center" wrapText="1"/>
    </xf>
    <xf numFmtId="14" fontId="0" fillId="0" borderId="20" xfId="0" applyNumberFormat="1" applyBorder="1" applyAlignment="1">
      <alignment horizontal="center" vertical="center" wrapText="1"/>
    </xf>
    <xf numFmtId="164" fontId="15" fillId="0" borderId="7" xfId="0" applyNumberFormat="1" applyFont="1" applyBorder="1" applyAlignment="1">
      <alignment horizontal="center" vertical="center" wrapText="1"/>
    </xf>
    <xf numFmtId="164" fontId="15" fillId="0" borderId="1" xfId="0" applyNumberFormat="1" applyFont="1" applyBorder="1" applyAlignment="1">
      <alignment horizontal="center" vertical="center" wrapText="1"/>
    </xf>
    <xf numFmtId="164" fontId="15" fillId="0" borderId="5" xfId="0" applyNumberFormat="1" applyFont="1" applyBorder="1" applyAlignment="1">
      <alignment horizontal="center" vertical="center" wrapText="1"/>
    </xf>
    <xf numFmtId="14" fontId="15" fillId="0" borderId="1" xfId="0" applyNumberFormat="1" applyFont="1" applyBorder="1" applyAlignment="1">
      <alignment horizontal="center" vertical="top" wrapText="1"/>
    </xf>
    <xf numFmtId="14" fontId="0" fillId="0" borderId="17" xfId="0" applyNumberFormat="1" applyBorder="1" applyAlignment="1">
      <alignment horizontal="center" vertical="center" wrapText="1"/>
    </xf>
    <xf numFmtId="0" fontId="15" fillId="0" borderId="1" xfId="0" applyFont="1" applyBorder="1" applyAlignment="1">
      <alignment horizontal="center" vertical="center" wrapText="1"/>
    </xf>
    <xf numFmtId="164" fontId="15" fillId="0" borderId="15" xfId="0" applyNumberFormat="1" applyFont="1" applyBorder="1" applyAlignment="1">
      <alignment horizontal="center" vertical="center" wrapText="1"/>
    </xf>
    <xf numFmtId="49" fontId="0" fillId="2" borderId="11" xfId="0" applyNumberFormat="1" applyFill="1" applyBorder="1" applyAlignment="1">
      <alignment horizontal="left" vertical="center" wrapText="1" indent="1"/>
    </xf>
    <xf numFmtId="0" fontId="15" fillId="2" borderId="1" xfId="0" applyFont="1" applyFill="1" applyBorder="1" applyAlignment="1">
      <alignment horizontal="center" vertical="center" wrapText="1"/>
    </xf>
    <xf numFmtId="0" fontId="0" fillId="2" borderId="1" xfId="0" applyFill="1" applyBorder="1" applyAlignment="1">
      <alignment horizontal="left" vertical="center" wrapText="1" indent="1"/>
    </xf>
    <xf numFmtId="0" fontId="0" fillId="2" borderId="17" xfId="0" applyFill="1" applyBorder="1" applyAlignment="1">
      <alignment horizontal="center" vertical="center" wrapText="1"/>
    </xf>
    <xf numFmtId="0" fontId="0" fillId="2" borderId="11" xfId="0" applyFill="1" applyBorder="1" applyAlignment="1">
      <alignment horizontal="left" vertical="center" wrapText="1" indent="1"/>
    </xf>
    <xf numFmtId="14" fontId="0" fillId="2" borderId="17" xfId="0" applyNumberFormat="1" applyFill="1" applyBorder="1" applyAlignment="1">
      <alignment horizontal="center" vertical="center" wrapText="1"/>
    </xf>
    <xf numFmtId="0" fontId="0" fillId="2" borderId="1" xfId="0" applyFill="1" applyBorder="1" applyAlignment="1">
      <alignment horizontal="center" vertical="center" wrapText="1"/>
    </xf>
    <xf numFmtId="14" fontId="0" fillId="2" borderId="17" xfId="0" applyNumberFormat="1" applyFill="1" applyBorder="1" applyAlignment="1">
      <alignment horizontal="left" vertical="center" wrapText="1" indent="1"/>
    </xf>
    <xf numFmtId="14" fontId="0" fillId="2" borderId="20" xfId="0" applyNumberFormat="1" applyFill="1" applyBorder="1" applyAlignment="1">
      <alignment horizontal="center" vertical="center" wrapText="1"/>
    </xf>
    <xf numFmtId="0" fontId="15" fillId="2" borderId="7" xfId="0" applyFont="1" applyFill="1" applyBorder="1" applyAlignment="1">
      <alignment horizontal="center" vertical="center" wrapText="1"/>
    </xf>
    <xf numFmtId="0" fontId="0" fillId="2" borderId="39" xfId="0" applyFill="1" applyBorder="1" applyAlignment="1">
      <alignment horizontal="left" vertical="center" wrapText="1" indent="1"/>
    </xf>
    <xf numFmtId="0" fontId="0" fillId="2" borderId="47" xfId="0" applyFill="1" applyBorder="1" applyAlignment="1">
      <alignment horizontal="left" vertical="center" wrapText="1" indent="1"/>
    </xf>
    <xf numFmtId="0" fontId="0" fillId="2" borderId="15" xfId="0" applyFill="1" applyBorder="1" applyAlignment="1">
      <alignment horizontal="center" vertical="center" wrapText="1"/>
    </xf>
    <xf numFmtId="0" fontId="0" fillId="2" borderId="15" xfId="0" applyFill="1" applyBorder="1" applyAlignment="1">
      <alignment horizontal="left" vertical="center" wrapText="1" indent="1"/>
    </xf>
    <xf numFmtId="14" fontId="0" fillId="2" borderId="16" xfId="0" applyNumberFormat="1" applyFill="1" applyBorder="1" applyAlignment="1">
      <alignment horizontal="center" vertical="center" wrapText="1"/>
    </xf>
    <xf numFmtId="0" fontId="0" fillId="2" borderId="19" xfId="0" applyFill="1" applyBorder="1" applyAlignment="1">
      <alignment horizontal="left" vertical="center" wrapText="1" indent="1"/>
    </xf>
    <xf numFmtId="0" fontId="0" fillId="2" borderId="14" xfId="0" applyFill="1" applyBorder="1" applyAlignment="1">
      <alignment horizontal="left" vertical="center" wrapText="1" indent="1"/>
    </xf>
    <xf numFmtId="0" fontId="15" fillId="2" borderId="15" xfId="0" applyFont="1" applyFill="1" applyBorder="1" applyAlignment="1">
      <alignment horizontal="center" vertical="center" wrapText="1"/>
    </xf>
    <xf numFmtId="0" fontId="0" fillId="2" borderId="23" xfId="0" applyFill="1" applyBorder="1" applyAlignment="1">
      <alignment horizontal="left" vertical="center" wrapText="1" indent="1"/>
    </xf>
    <xf numFmtId="0" fontId="0" fillId="2" borderId="5" xfId="0" applyFill="1" applyBorder="1" applyAlignment="1">
      <alignment horizontal="left" vertical="center" wrapText="1" indent="1"/>
    </xf>
    <xf numFmtId="14" fontId="0" fillId="2" borderId="12" xfId="0" applyNumberFormat="1" applyFill="1" applyBorder="1" applyAlignment="1">
      <alignment horizontal="center" vertical="center" wrapText="1"/>
    </xf>
    <xf numFmtId="14" fontId="0" fillId="2" borderId="16" xfId="0" applyNumberFormat="1" applyFill="1" applyBorder="1" applyAlignment="1">
      <alignment horizontal="left" vertical="center" wrapText="1" indent="1"/>
    </xf>
    <xf numFmtId="0" fontId="18" fillId="10" borderId="5" xfId="0" applyFont="1" applyFill="1" applyBorder="1" applyAlignment="1">
      <alignment vertical="top" wrapText="1"/>
    </xf>
    <xf numFmtId="0" fontId="39" fillId="10" borderId="5" xfId="0" applyFont="1" applyFill="1" applyBorder="1" applyAlignment="1">
      <alignment vertical="top" wrapText="1"/>
    </xf>
    <xf numFmtId="0" fontId="39" fillId="10" borderId="5" xfId="0" applyFont="1" applyFill="1" applyBorder="1" applyAlignment="1">
      <alignment horizontal="left" vertical="top" wrapText="1"/>
    </xf>
    <xf numFmtId="14" fontId="18" fillId="10" borderId="5" xfId="0" applyNumberFormat="1" applyFont="1" applyFill="1" applyBorder="1" applyAlignment="1">
      <alignment horizontal="center" vertical="center" wrapText="1"/>
    </xf>
    <xf numFmtId="0" fontId="18" fillId="10" borderId="1" xfId="0" applyFont="1" applyFill="1" applyBorder="1" applyAlignment="1">
      <alignment vertical="top" wrapText="1"/>
    </xf>
    <xf numFmtId="14" fontId="18" fillId="10" borderId="1" xfId="0" applyNumberFormat="1" applyFont="1" applyFill="1" applyBorder="1" applyAlignment="1">
      <alignment horizontal="center" vertical="center" wrapText="1"/>
    </xf>
    <xf numFmtId="0" fontId="18" fillId="18" borderId="1" xfId="0" applyFont="1" applyFill="1" applyBorder="1" applyAlignment="1">
      <alignment horizontal="left" vertical="top"/>
    </xf>
    <xf numFmtId="0" fontId="18" fillId="18" borderId="1" xfId="0" applyFont="1" applyFill="1" applyBorder="1" applyAlignment="1">
      <alignment vertical="top" wrapText="1"/>
    </xf>
    <xf numFmtId="14" fontId="18" fillId="18" borderId="1" xfId="0" applyNumberFormat="1" applyFont="1" applyFill="1" applyBorder="1" applyAlignment="1">
      <alignment horizontal="center" vertical="center" wrapText="1"/>
    </xf>
    <xf numFmtId="14" fontId="39" fillId="18" borderId="1" xfId="0" applyNumberFormat="1" applyFont="1" applyFill="1" applyBorder="1" applyAlignment="1">
      <alignment horizontal="center" vertical="center" wrapText="1"/>
    </xf>
    <xf numFmtId="0" fontId="18" fillId="6" borderId="1" xfId="0" applyFont="1" applyFill="1" applyBorder="1" applyAlignment="1">
      <alignment vertical="top" wrapText="1"/>
    </xf>
    <xf numFmtId="14" fontId="18" fillId="6" borderId="1" xfId="0" applyNumberFormat="1" applyFont="1" applyFill="1" applyBorder="1" applyAlignment="1">
      <alignment horizontal="center" vertical="center" wrapText="1"/>
    </xf>
    <xf numFmtId="14" fontId="18" fillId="6" borderId="1" xfId="0" applyNumberFormat="1" applyFont="1" applyFill="1" applyBorder="1" applyAlignment="1">
      <alignment vertical="center" wrapText="1"/>
    </xf>
    <xf numFmtId="14" fontId="18" fillId="6" borderId="1" xfId="0" applyNumberFormat="1" applyFont="1" applyFill="1" applyBorder="1" applyAlignment="1">
      <alignment horizontal="left" vertical="top" wrapText="1"/>
    </xf>
    <xf numFmtId="0" fontId="39" fillId="6" borderId="1" xfId="0" applyFont="1" applyFill="1" applyBorder="1" applyAlignment="1">
      <alignment vertical="top" wrapText="1"/>
    </xf>
    <xf numFmtId="14" fontId="51" fillId="18" borderId="1" xfId="0" applyNumberFormat="1" applyFont="1" applyFill="1" applyBorder="1" applyAlignment="1">
      <alignment horizontal="center" vertical="center" wrapText="1"/>
    </xf>
    <xf numFmtId="0" fontId="18" fillId="15" borderId="1" xfId="0" applyFont="1" applyFill="1" applyBorder="1" applyAlignment="1">
      <alignment horizontal="left" vertical="top"/>
    </xf>
    <xf numFmtId="0" fontId="18" fillId="15" borderId="1" xfId="0" applyFont="1" applyFill="1" applyBorder="1" applyAlignment="1">
      <alignment vertical="top" wrapText="1"/>
    </xf>
    <xf numFmtId="14" fontId="18" fillId="15" borderId="1" xfId="0" applyNumberFormat="1" applyFont="1" applyFill="1" applyBorder="1" applyAlignment="1">
      <alignment horizontal="center" vertical="center" wrapText="1"/>
    </xf>
    <xf numFmtId="0" fontId="39" fillId="18" borderId="1" xfId="0" applyFont="1" applyFill="1" applyBorder="1" applyAlignment="1">
      <alignment horizontal="left" vertical="top"/>
    </xf>
    <xf numFmtId="0" fontId="41" fillId="18" borderId="1" xfId="0" applyFont="1" applyFill="1" applyBorder="1" applyAlignment="1">
      <alignment vertical="top" wrapText="1"/>
    </xf>
    <xf numFmtId="0" fontId="18" fillId="18" borderId="1" xfId="0" applyFont="1" applyFill="1" applyBorder="1" applyAlignment="1">
      <alignment horizontal="left" vertical="top" wrapText="1"/>
    </xf>
    <xf numFmtId="0" fontId="39" fillId="18" borderId="1" xfId="0" applyFont="1" applyFill="1" applyBorder="1" applyAlignment="1">
      <alignment vertical="top" wrapText="1"/>
    </xf>
    <xf numFmtId="49" fontId="18" fillId="13" borderId="1" xfId="0" applyNumberFormat="1" applyFont="1" applyFill="1" applyBorder="1" applyAlignment="1">
      <alignment vertical="top" wrapText="1"/>
    </xf>
    <xf numFmtId="49" fontId="39" fillId="13" borderId="1" xfId="0" applyNumberFormat="1" applyFont="1" applyFill="1" applyBorder="1" applyAlignment="1">
      <alignment vertical="top" wrapText="1"/>
    </xf>
    <xf numFmtId="0" fontId="18" fillId="19" borderId="1" xfId="0" applyFont="1" applyFill="1" applyBorder="1" applyAlignment="1">
      <alignment vertical="top" wrapText="1"/>
    </xf>
    <xf numFmtId="0" fontId="39" fillId="19" borderId="1" xfId="0" applyFont="1" applyFill="1" applyBorder="1" applyAlignment="1">
      <alignment vertical="top" wrapText="1"/>
    </xf>
    <xf numFmtId="0" fontId="39" fillId="19" borderId="1" xfId="0" applyFont="1" applyFill="1" applyBorder="1" applyAlignment="1">
      <alignment horizontal="left" vertical="top" wrapText="1"/>
    </xf>
    <xf numFmtId="14" fontId="18" fillId="19" borderId="1" xfId="0" applyNumberFormat="1" applyFont="1" applyFill="1" applyBorder="1" applyAlignment="1">
      <alignment horizontal="left" vertical="center" wrapText="1" indent="1"/>
    </xf>
    <xf numFmtId="0" fontId="14" fillId="8" borderId="19" xfId="0" applyFont="1" applyFill="1" applyBorder="1" applyAlignment="1">
      <alignment horizontal="center" vertical="center" wrapText="1"/>
    </xf>
    <xf numFmtId="0" fontId="18" fillId="10" borderId="48" xfId="0" applyFont="1" applyFill="1" applyBorder="1" applyAlignment="1">
      <alignment horizontal="left" vertical="top" wrapText="1"/>
    </xf>
    <xf numFmtId="0" fontId="18" fillId="10" borderId="11" xfId="0" applyFont="1" applyFill="1" applyBorder="1" applyAlignment="1">
      <alignment horizontal="left" vertical="top" wrapText="1"/>
    </xf>
    <xf numFmtId="0" fontId="39" fillId="3" borderId="23" xfId="0" applyFont="1" applyFill="1" applyBorder="1" applyAlignment="1">
      <alignment horizontal="left" vertical="top" wrapText="1"/>
    </xf>
    <xf numFmtId="14" fontId="18" fillId="3" borderId="21" xfId="0" applyNumberFormat="1" applyFont="1" applyFill="1" applyBorder="1" applyAlignment="1">
      <alignment horizontal="center" vertical="top" wrapText="1"/>
    </xf>
    <xf numFmtId="0" fontId="39" fillId="3" borderId="11" xfId="0" applyFont="1" applyFill="1" applyBorder="1" applyAlignment="1">
      <alignment horizontal="left" vertical="top" wrapText="1"/>
    </xf>
    <xf numFmtId="0" fontId="18" fillId="6" borderId="11" xfId="0" applyFont="1" applyFill="1" applyBorder="1" applyAlignment="1">
      <alignment horizontal="left" vertical="top" wrapText="1"/>
    </xf>
    <xf numFmtId="14" fontId="18" fillId="6" borderId="17" xfId="0" applyNumberFormat="1" applyFont="1" applyFill="1" applyBorder="1" applyAlignment="1">
      <alignment horizontal="center" vertical="top" wrapText="1"/>
    </xf>
    <xf numFmtId="0" fontId="18" fillId="15" borderId="11" xfId="0" applyFont="1" applyFill="1" applyBorder="1" applyAlignment="1">
      <alignment horizontal="left" vertical="top" wrapText="1"/>
    </xf>
    <xf numFmtId="0" fontId="18" fillId="5" borderId="11" xfId="0" applyFont="1" applyFill="1" applyBorder="1" applyAlignment="1">
      <alignment horizontal="left" vertical="top" wrapText="1"/>
    </xf>
    <xf numFmtId="14" fontId="18" fillId="3" borderId="17" xfId="0" applyNumberFormat="1" applyFont="1" applyFill="1" applyBorder="1" applyAlignment="1">
      <alignment horizontal="center" vertical="top" wrapText="1"/>
    </xf>
    <xf numFmtId="14" fontId="39" fillId="3" borderId="17" xfId="0" applyNumberFormat="1" applyFont="1" applyFill="1" applyBorder="1" applyAlignment="1">
      <alignment horizontal="center" vertical="top" wrapText="1"/>
    </xf>
    <xf numFmtId="0" fontId="18" fillId="12" borderId="11" xfId="0" applyFont="1" applyFill="1" applyBorder="1" applyAlignment="1">
      <alignment horizontal="left" vertical="top" wrapText="1"/>
    </xf>
    <xf numFmtId="14" fontId="18" fillId="3" borderId="20" xfId="0" applyNumberFormat="1" applyFont="1" applyFill="1" applyBorder="1" applyAlignment="1">
      <alignment horizontal="center" vertical="top" wrapText="1"/>
    </xf>
    <xf numFmtId="0" fontId="39" fillId="15" borderId="11" xfId="0" applyFont="1" applyFill="1" applyBorder="1" applyAlignment="1">
      <alignment horizontal="left" vertical="top"/>
    </xf>
    <xf numFmtId="14" fontId="39" fillId="15" borderId="17" xfId="0" applyNumberFormat="1" applyFont="1" applyFill="1" applyBorder="1" applyAlignment="1">
      <alignment horizontal="center" vertical="top"/>
    </xf>
    <xf numFmtId="0" fontId="39" fillId="3" borderId="11" xfId="0" applyFont="1" applyFill="1" applyBorder="1" applyAlignment="1">
      <alignment horizontal="left" vertical="top"/>
    </xf>
    <xf numFmtId="14" fontId="39" fillId="3" borderId="17" xfId="0" applyNumberFormat="1" applyFont="1" applyFill="1" applyBorder="1" applyAlignment="1">
      <alignment horizontal="center" vertical="top"/>
    </xf>
    <xf numFmtId="14" fontId="18" fillId="15" borderId="17" xfId="0" applyNumberFormat="1" applyFont="1" applyFill="1" applyBorder="1" applyAlignment="1">
      <alignment horizontal="center" vertical="top" wrapText="1"/>
    </xf>
    <xf numFmtId="0" fontId="18" fillId="15" borderId="19" xfId="0" applyFont="1" applyFill="1" applyBorder="1" applyAlignment="1">
      <alignment horizontal="left" vertical="top" wrapText="1"/>
    </xf>
    <xf numFmtId="0" fontId="18" fillId="15" borderId="23" xfId="0" applyFont="1" applyFill="1" applyBorder="1" applyAlignment="1">
      <alignment horizontal="left" vertical="top" wrapText="1"/>
    </xf>
    <xf numFmtId="0" fontId="18" fillId="3" borderId="11" xfId="0" applyFont="1" applyFill="1" applyBorder="1" applyAlignment="1">
      <alignment horizontal="left" vertical="top" wrapText="1"/>
    </xf>
    <xf numFmtId="0" fontId="18" fillId="14" borderId="11" xfId="0" applyFont="1" applyFill="1" applyBorder="1" applyAlignment="1">
      <alignment vertical="top" wrapText="1"/>
    </xf>
    <xf numFmtId="0" fontId="18" fillId="14" borderId="14" xfId="0" applyFont="1" applyFill="1" applyBorder="1" applyAlignment="1">
      <alignment vertical="top" wrapText="1"/>
    </xf>
    <xf numFmtId="0" fontId="18" fillId="14" borderId="15" xfId="0" applyFont="1" applyFill="1" applyBorder="1" applyAlignment="1">
      <alignment vertical="top" wrapText="1"/>
    </xf>
    <xf numFmtId="0" fontId="18" fillId="14" borderId="15" xfId="0" applyFont="1" applyFill="1" applyBorder="1" applyAlignment="1">
      <alignment horizontal="center" vertical="top" wrapText="1"/>
    </xf>
    <xf numFmtId="0" fontId="18" fillId="14" borderId="15" xfId="0" applyFont="1" applyFill="1" applyBorder="1" applyAlignment="1">
      <alignment horizontal="left" vertical="top" wrapText="1"/>
    </xf>
    <xf numFmtId="14" fontId="18" fillId="14" borderId="15" xfId="0" applyNumberFormat="1" applyFont="1" applyFill="1" applyBorder="1" applyAlignment="1">
      <alignment horizontal="center" vertical="top" wrapText="1"/>
    </xf>
    <xf numFmtId="0" fontId="36" fillId="8" borderId="39" xfId="0" applyFont="1" applyFill="1" applyBorder="1" applyAlignment="1">
      <alignment vertical="center" wrapText="1"/>
    </xf>
    <xf numFmtId="0" fontId="36" fillId="8" borderId="23" xfId="0" applyFont="1" applyFill="1" applyBorder="1" applyAlignment="1">
      <alignment vertical="center" wrapText="1"/>
    </xf>
    <xf numFmtId="49" fontId="36" fillId="8" borderId="21" xfId="0" applyNumberFormat="1" applyFont="1" applyFill="1" applyBorder="1" applyAlignment="1">
      <alignment horizontal="center" vertical="center" wrapText="1"/>
    </xf>
    <xf numFmtId="0" fontId="39" fillId="0" borderId="11" xfId="0" applyFont="1" applyBorder="1" applyAlignment="1">
      <alignment vertical="top" wrapText="1"/>
    </xf>
    <xf numFmtId="14" fontId="39" fillId="0" borderId="17" xfId="0" applyNumberFormat="1" applyFont="1" applyBorder="1" applyAlignment="1">
      <alignment horizontal="center" vertical="top" wrapText="1"/>
    </xf>
    <xf numFmtId="0" fontId="39" fillId="0" borderId="14" xfId="0" applyFont="1" applyBorder="1" applyAlignment="1">
      <alignment vertical="top" wrapText="1"/>
    </xf>
    <xf numFmtId="0" fontId="39" fillId="0" borderId="15" xfId="0" applyFont="1" applyBorder="1" applyAlignment="1">
      <alignment vertical="top" wrapText="1"/>
    </xf>
    <xf numFmtId="0" fontId="39" fillId="0" borderId="15" xfId="0" applyFont="1" applyBorder="1" applyAlignment="1">
      <alignment horizontal="center" vertical="top" wrapText="1"/>
    </xf>
    <xf numFmtId="14" fontId="39" fillId="0" borderId="15" xfId="0" applyNumberFormat="1" applyFont="1" applyBorder="1" applyAlignment="1">
      <alignment horizontal="center" vertical="top" wrapText="1"/>
    </xf>
    <xf numFmtId="14" fontId="39" fillId="0" borderId="16" xfId="0" applyNumberFormat="1" applyFont="1" applyBorder="1" applyAlignment="1">
      <alignment horizontal="center" vertical="top" wrapText="1"/>
    </xf>
    <xf numFmtId="49" fontId="39" fillId="13" borderId="1" xfId="0" applyNumberFormat="1" applyFont="1" applyFill="1" applyBorder="1" applyAlignment="1">
      <alignment horizontal="center" vertical="center" wrapText="1"/>
    </xf>
    <xf numFmtId="0" fontId="39" fillId="6" borderId="7" xfId="0" applyFont="1" applyFill="1" applyBorder="1" applyAlignment="1">
      <alignment horizontal="center" vertical="center" wrapText="1"/>
    </xf>
    <xf numFmtId="14" fontId="39" fillId="6" borderId="7" xfId="0" applyNumberFormat="1" applyFont="1" applyFill="1" applyBorder="1" applyAlignment="1">
      <alignment horizontal="center" vertical="center" wrapText="1"/>
    </xf>
    <xf numFmtId="0" fontId="40" fillId="6" borderId="0" xfId="0" applyFont="1" applyFill="1" applyAlignment="1">
      <alignment horizontal="center" vertical="center" wrapText="1"/>
    </xf>
    <xf numFmtId="14" fontId="43" fillId="0" borderId="16" xfId="0" applyNumberFormat="1" applyFont="1" applyBorder="1" applyAlignment="1">
      <alignment horizontal="center" vertical="center" wrapText="1"/>
    </xf>
    <xf numFmtId="14" fontId="0" fillId="0" borderId="21" xfId="0" applyNumberFormat="1" applyBorder="1" applyAlignment="1">
      <alignment horizontal="center" vertical="center" wrapText="1"/>
    </xf>
    <xf numFmtId="164" fontId="15" fillId="0" borderId="17" xfId="0" applyNumberFormat="1" applyFont="1" applyBorder="1" applyAlignment="1">
      <alignment horizontal="center" vertical="center" wrapText="1"/>
    </xf>
    <xf numFmtId="164" fontId="15" fillId="0" borderId="21" xfId="0" applyNumberFormat="1" applyFont="1" applyBorder="1" applyAlignment="1">
      <alignment horizontal="center" vertical="center" wrapText="1"/>
    </xf>
    <xf numFmtId="14" fontId="15" fillId="0" borderId="17" xfId="0" applyNumberFormat="1" applyFont="1" applyBorder="1" applyAlignment="1">
      <alignment horizontal="center" vertical="top" wrapText="1"/>
    </xf>
    <xf numFmtId="14" fontId="39" fillId="0" borderId="17" xfId="0" applyNumberFormat="1" applyFont="1" applyBorder="1" applyAlignment="1">
      <alignment horizontal="center" vertical="top"/>
    </xf>
    <xf numFmtId="0" fontId="39" fillId="0" borderId="11" xfId="0" applyFont="1" applyBorder="1" applyAlignment="1">
      <alignment horizontal="left" vertical="top" wrapText="1"/>
    </xf>
    <xf numFmtId="0" fontId="18" fillId="0" borderId="1" xfId="0" applyFont="1" applyBorder="1" applyAlignment="1">
      <alignment horizontal="left" vertical="top" wrapText="1"/>
    </xf>
    <xf numFmtId="0" fontId="18" fillId="0" borderId="1" xfId="0" applyFont="1" applyBorder="1" applyAlignment="1">
      <alignment horizontal="center" vertical="top" wrapText="1"/>
    </xf>
    <xf numFmtId="14" fontId="18" fillId="0" borderId="1" xfId="0" applyNumberFormat="1" applyFont="1" applyBorder="1" applyAlignment="1">
      <alignment horizontal="center" vertical="top" wrapText="1"/>
    </xf>
    <xf numFmtId="0" fontId="18" fillId="13" borderId="11" xfId="0" applyFont="1" applyFill="1" applyBorder="1" applyAlignment="1">
      <alignment horizontal="left" vertical="top" wrapText="1"/>
    </xf>
    <xf numFmtId="0" fontId="18" fillId="13" borderId="1" xfId="0" applyFont="1" applyFill="1" applyBorder="1" applyAlignment="1">
      <alignment horizontal="left" vertical="top" wrapText="1"/>
    </xf>
    <xf numFmtId="0" fontId="18" fillId="15" borderId="11" xfId="0" applyFont="1" applyFill="1" applyBorder="1" applyAlignment="1">
      <alignment vertical="top" wrapText="1"/>
    </xf>
    <xf numFmtId="0" fontId="23" fillId="3" borderId="0" xfId="0" applyFont="1" applyFill="1" applyAlignment="1">
      <alignment horizontal="center" vertical="center"/>
    </xf>
    <xf numFmtId="0" fontId="23" fillId="10" borderId="0" xfId="0" applyFont="1" applyFill="1" applyAlignment="1">
      <alignment horizontal="center" vertical="center" wrapText="1"/>
    </xf>
    <xf numFmtId="0" fontId="23" fillId="6" borderId="0" xfId="0" applyFont="1" applyFill="1" applyAlignment="1">
      <alignment horizontal="center" vertical="center" wrapText="1"/>
    </xf>
    <xf numFmtId="0" fontId="23" fillId="5" borderId="0" xfId="0" applyFont="1" applyFill="1" applyAlignment="1">
      <alignment horizontal="center" vertical="center" wrapText="1"/>
    </xf>
    <xf numFmtId="0" fontId="23" fillId="12" borderId="0" xfId="0" applyFont="1" applyFill="1" applyAlignment="1">
      <alignment horizontal="center" vertical="center" wrapText="1"/>
    </xf>
    <xf numFmtId="0" fontId="39" fillId="15" borderId="11" xfId="0" applyFont="1" applyFill="1" applyBorder="1" applyAlignment="1">
      <alignment horizontal="left" vertical="top" wrapText="1"/>
    </xf>
    <xf numFmtId="14" fontId="39" fillId="15" borderId="1" xfId="0" applyNumberFormat="1" applyFont="1" applyFill="1" applyBorder="1" applyAlignment="1">
      <alignment horizontal="center" vertical="top" wrapText="1"/>
    </xf>
    <xf numFmtId="14" fontId="39" fillId="15" borderId="17" xfId="0" applyNumberFormat="1" applyFont="1" applyFill="1" applyBorder="1" applyAlignment="1">
      <alignment horizontal="center" vertical="top" wrapText="1"/>
    </xf>
    <xf numFmtId="14" fontId="18" fillId="13" borderId="17" xfId="0" applyNumberFormat="1" applyFont="1" applyFill="1" applyBorder="1" applyAlignment="1">
      <alignment horizontal="left" vertical="top" wrapText="1"/>
    </xf>
    <xf numFmtId="14" fontId="23" fillId="8" borderId="3" xfId="0" applyNumberFormat="1" applyFont="1" applyFill="1" applyBorder="1" applyAlignment="1">
      <alignment horizontal="center" vertical="center"/>
    </xf>
    <xf numFmtId="14" fontId="14" fillId="8" borderId="20" xfId="0" applyNumberFormat="1" applyFont="1" applyFill="1" applyBorder="1" applyAlignment="1">
      <alignment horizontal="center" vertical="center" wrapText="1"/>
    </xf>
    <xf numFmtId="14" fontId="18" fillId="10" borderId="49" xfId="0" applyNumberFormat="1" applyFont="1" applyFill="1" applyBorder="1" applyAlignment="1">
      <alignment horizontal="center" vertical="top" wrapText="1"/>
    </xf>
    <xf numFmtId="14" fontId="18" fillId="10" borderId="17" xfId="0" applyNumberFormat="1" applyFont="1" applyFill="1" applyBorder="1" applyAlignment="1">
      <alignment horizontal="center" vertical="top" wrapText="1"/>
    </xf>
    <xf numFmtId="14" fontId="18" fillId="5" borderId="17" xfId="0" applyNumberFormat="1" applyFont="1" applyFill="1" applyBorder="1" applyAlignment="1">
      <alignment horizontal="center" vertical="top" wrapText="1"/>
    </xf>
    <xf numFmtId="14" fontId="18" fillId="12" borderId="17" xfId="0" applyNumberFormat="1" applyFont="1" applyFill="1" applyBorder="1" applyAlignment="1">
      <alignment horizontal="center" vertical="top" wrapText="1"/>
    </xf>
    <xf numFmtId="14" fontId="18" fillId="0" borderId="17" xfId="0" applyNumberFormat="1" applyFont="1" applyBorder="1" applyAlignment="1">
      <alignment horizontal="center" vertical="top" wrapText="1"/>
    </xf>
    <xf numFmtId="14" fontId="18" fillId="15" borderId="17" xfId="0" applyNumberFormat="1" applyFont="1" applyFill="1" applyBorder="1" applyAlignment="1">
      <alignment vertical="top" wrapText="1"/>
    </xf>
    <xf numFmtId="14" fontId="18" fillId="14" borderId="17" xfId="0" applyNumberFormat="1" applyFont="1" applyFill="1" applyBorder="1" applyAlignment="1">
      <alignment horizontal="center" vertical="top" wrapText="1"/>
    </xf>
    <xf numFmtId="14" fontId="18" fillId="14" borderId="16" xfId="0" applyNumberFormat="1" applyFont="1" applyFill="1" applyBorder="1" applyAlignment="1">
      <alignment horizontal="center" vertical="top" wrapText="1"/>
    </xf>
    <xf numFmtId="14" fontId="0" fillId="0" borderId="0" xfId="0" applyNumberFormat="1" applyAlignment="1">
      <alignment horizontal="center"/>
    </xf>
    <xf numFmtId="14" fontId="23" fillId="13" borderId="0" xfId="0" applyNumberFormat="1" applyFont="1" applyFill="1" applyAlignment="1">
      <alignment horizontal="center" vertical="center" wrapText="1"/>
    </xf>
    <xf numFmtId="14" fontId="23" fillId="14" borderId="0" xfId="0" applyNumberFormat="1" applyFont="1" applyFill="1" applyAlignment="1">
      <alignment horizontal="center" vertical="center" wrapText="1"/>
    </xf>
    <xf numFmtId="14" fontId="14" fillId="8" borderId="7" xfId="0" applyNumberFormat="1" applyFont="1" applyFill="1" applyBorder="1" applyAlignment="1">
      <alignment horizontal="center" vertical="center" wrapText="1"/>
    </xf>
    <xf numFmtId="14" fontId="14" fillId="8" borderId="22" xfId="0" applyNumberFormat="1" applyFont="1" applyFill="1" applyBorder="1" applyAlignment="1">
      <alignment horizontal="center" vertical="center" wrapText="1"/>
    </xf>
    <xf numFmtId="14" fontId="18" fillId="13" borderId="1" xfId="0" applyNumberFormat="1" applyFont="1" applyFill="1" applyBorder="1" applyAlignment="1">
      <alignment horizontal="left" vertical="top" wrapText="1"/>
    </xf>
    <xf numFmtId="14" fontId="18" fillId="15" borderId="1" xfId="0" applyNumberFormat="1" applyFont="1" applyFill="1" applyBorder="1" applyAlignment="1">
      <alignment vertical="top" wrapText="1"/>
    </xf>
    <xf numFmtId="14" fontId="18" fillId="15" borderId="1" xfId="0" applyNumberFormat="1" applyFont="1" applyFill="1" applyBorder="1" applyAlignment="1">
      <alignment horizontal="left" vertical="top" wrapText="1"/>
    </xf>
    <xf numFmtId="14" fontId="0" fillId="0" borderId="0" xfId="0" applyNumberFormat="1"/>
    <xf numFmtId="14" fontId="24" fillId="17" borderId="26" xfId="0" applyNumberFormat="1" applyFont="1" applyFill="1" applyBorder="1" applyAlignment="1">
      <alignment horizontal="center" vertical="center" wrapText="1"/>
    </xf>
    <xf numFmtId="14" fontId="0" fillId="17" borderId="0" xfId="0" applyNumberFormat="1" applyFill="1" applyAlignment="1">
      <alignment vertical="center"/>
    </xf>
    <xf numFmtId="14" fontId="30" fillId="17" borderId="6" xfId="0" applyNumberFormat="1" applyFont="1" applyFill="1" applyBorder="1" applyAlignment="1">
      <alignment vertical="center" wrapText="1"/>
    </xf>
    <xf numFmtId="14" fontId="30" fillId="17" borderId="31" xfId="0" applyNumberFormat="1" applyFont="1" applyFill="1" applyBorder="1" applyAlignment="1">
      <alignment vertical="center" wrapText="1"/>
    </xf>
    <xf numFmtId="14" fontId="23" fillId="17" borderId="15" xfId="0" applyNumberFormat="1" applyFont="1" applyFill="1" applyBorder="1" applyAlignment="1">
      <alignment horizontal="center" vertical="center" wrapText="1"/>
    </xf>
    <xf numFmtId="14" fontId="18" fillId="10" borderId="5" xfId="0" applyNumberFormat="1" applyFont="1" applyFill="1" applyBorder="1" applyAlignment="1">
      <alignment horizontal="left" vertical="center" wrapText="1" indent="1"/>
    </xf>
    <xf numFmtId="14" fontId="18" fillId="10" borderId="5" xfId="0" applyNumberFormat="1" applyFont="1" applyFill="1" applyBorder="1" applyAlignment="1">
      <alignment horizontal="left" vertical="center" wrapText="1"/>
    </xf>
    <xf numFmtId="14" fontId="18" fillId="10" borderId="1" xfId="0" applyNumberFormat="1" applyFont="1" applyFill="1" applyBorder="1" applyAlignment="1">
      <alignment vertical="top" wrapText="1"/>
    </xf>
    <xf numFmtId="14" fontId="11" fillId="6" borderId="1" xfId="0" applyNumberFormat="1" applyFont="1" applyFill="1" applyBorder="1" applyAlignment="1">
      <alignment horizontal="left" vertical="center" wrapText="1" indent="1"/>
    </xf>
    <xf numFmtId="14" fontId="18" fillId="19" borderId="1" xfId="0" applyNumberFormat="1" applyFont="1" applyFill="1" applyBorder="1" applyAlignment="1">
      <alignment horizontal="left" vertical="center" wrapText="1"/>
    </xf>
    <xf numFmtId="14" fontId="18" fillId="19" borderId="1" xfId="0" applyNumberFormat="1" applyFont="1" applyFill="1" applyBorder="1" applyAlignment="1">
      <alignment vertical="center"/>
    </xf>
    <xf numFmtId="14" fontId="11" fillId="0" borderId="0" xfId="0" applyNumberFormat="1" applyFont="1" applyAlignment="1">
      <alignment horizontal="center" wrapText="1"/>
    </xf>
    <xf numFmtId="14" fontId="0" fillId="0" borderId="0" xfId="0" applyNumberFormat="1" applyAlignment="1">
      <alignment vertical="center"/>
    </xf>
    <xf numFmtId="0" fontId="39" fillId="6" borderId="7" xfId="0" applyFont="1" applyFill="1" applyBorder="1" applyAlignment="1">
      <alignment horizontal="left" vertical="top" wrapText="1"/>
    </xf>
    <xf numFmtId="0" fontId="39" fillId="6" borderId="7" xfId="0" applyFont="1" applyFill="1" applyBorder="1" applyAlignment="1">
      <alignment horizontal="center" vertical="top" wrapText="1"/>
    </xf>
    <xf numFmtId="0" fontId="40" fillId="20" borderId="41" xfId="0" applyFont="1" applyFill="1" applyBorder="1" applyAlignment="1">
      <alignment horizontal="center" vertical="center" wrapText="1"/>
    </xf>
    <xf numFmtId="0" fontId="39" fillId="20" borderId="7" xfId="0" applyFont="1" applyFill="1" applyBorder="1" applyAlignment="1">
      <alignment horizontal="left" vertical="top" wrapText="1"/>
    </xf>
    <xf numFmtId="0" fontId="39" fillId="20" borderId="7" xfId="0" applyFont="1" applyFill="1" applyBorder="1" applyAlignment="1">
      <alignment horizontal="center" vertical="top" wrapText="1"/>
    </xf>
    <xf numFmtId="14" fontId="39" fillId="20" borderId="1" xfId="0" applyNumberFormat="1" applyFont="1" applyFill="1" applyBorder="1" applyAlignment="1">
      <alignment horizontal="center" vertical="top" wrapText="1"/>
    </xf>
    <xf numFmtId="14" fontId="54" fillId="20" borderId="17" xfId="0" applyNumberFormat="1" applyFont="1" applyFill="1" applyBorder="1" applyAlignment="1">
      <alignment horizontal="center" vertical="top" wrapText="1"/>
    </xf>
    <xf numFmtId="0" fontId="39" fillId="20" borderId="1" xfId="0" applyFont="1" applyFill="1" applyBorder="1" applyAlignment="1">
      <alignment horizontal="center" vertical="center" wrapText="1"/>
    </xf>
    <xf numFmtId="0" fontId="39" fillId="20" borderId="5" xfId="0" applyFont="1" applyFill="1" applyBorder="1" applyAlignment="1">
      <alignment horizontal="center" vertical="center" wrapText="1"/>
    </xf>
    <xf numFmtId="0" fontId="39" fillId="20" borderId="1" xfId="0" applyFont="1" applyFill="1" applyBorder="1" applyAlignment="1">
      <alignment vertical="top" wrapText="1"/>
    </xf>
    <xf numFmtId="49" fontId="39" fillId="20" borderId="1" xfId="0" applyNumberFormat="1" applyFont="1" applyFill="1" applyBorder="1" applyAlignment="1">
      <alignment vertical="top" wrapText="1"/>
    </xf>
    <xf numFmtId="0" fontId="39" fillId="20" borderId="7" xfId="0" applyFont="1" applyFill="1" applyBorder="1" applyAlignment="1">
      <alignment horizontal="center" vertical="center" wrapText="1"/>
    </xf>
    <xf numFmtId="0" fontId="0" fillId="0" borderId="1" xfId="0" applyBorder="1" applyAlignment="1">
      <alignment horizontal="center" vertical="top" wrapText="1"/>
    </xf>
    <xf numFmtId="0" fontId="52" fillId="0" borderId="1" xfId="0" applyFont="1" applyBorder="1"/>
    <xf numFmtId="0" fontId="41" fillId="20" borderId="1" xfId="0" applyFont="1" applyFill="1" applyBorder="1" applyAlignment="1">
      <alignment vertical="top" wrapText="1"/>
    </xf>
    <xf numFmtId="0" fontId="39" fillId="20" borderId="1" xfId="0" applyFont="1" applyFill="1" applyBorder="1" applyAlignment="1">
      <alignment horizontal="left" vertical="top" wrapText="1"/>
    </xf>
    <xf numFmtId="14" fontId="39" fillId="20" borderId="1" xfId="0" applyNumberFormat="1" applyFont="1" applyFill="1" applyBorder="1" applyAlignment="1">
      <alignment horizontal="center" vertical="center" wrapText="1"/>
    </xf>
    <xf numFmtId="0" fontId="18" fillId="20" borderId="1" xfId="0" applyFont="1" applyFill="1" applyBorder="1" applyAlignment="1">
      <alignment vertical="top" wrapText="1"/>
    </xf>
    <xf numFmtId="14" fontId="39" fillId="20" borderId="5" xfId="0" applyNumberFormat="1" applyFont="1" applyFill="1" applyBorder="1" applyAlignment="1">
      <alignment horizontal="center" vertical="center" wrapText="1"/>
    </xf>
    <xf numFmtId="14" fontId="18" fillId="20" borderId="1" xfId="0" applyNumberFormat="1" applyFont="1" applyFill="1" applyBorder="1" applyAlignment="1">
      <alignment horizontal="center" vertical="top" wrapText="1"/>
    </xf>
    <xf numFmtId="14" fontId="18" fillId="20" borderId="17" xfId="0" applyNumberFormat="1" applyFont="1" applyFill="1" applyBorder="1" applyAlignment="1">
      <alignment horizontal="center" vertical="top" wrapText="1"/>
    </xf>
    <xf numFmtId="14" fontId="39" fillId="20" borderId="2" xfId="0" applyNumberFormat="1" applyFont="1" applyFill="1" applyBorder="1" applyAlignment="1">
      <alignment horizontal="center" vertical="top" wrapText="1"/>
    </xf>
    <xf numFmtId="14" fontId="39" fillId="20" borderId="17" xfId="0" applyNumberFormat="1" applyFont="1" applyFill="1" applyBorder="1" applyAlignment="1">
      <alignment horizontal="center" vertical="top" wrapText="1"/>
    </xf>
    <xf numFmtId="0" fontId="25" fillId="8" borderId="32" xfId="0" applyFont="1" applyFill="1" applyBorder="1" applyAlignment="1">
      <alignment horizontal="center" vertical="center" wrapText="1"/>
    </xf>
    <xf numFmtId="0" fontId="0" fillId="8" borderId="33" xfId="0" applyFill="1" applyBorder="1" applyAlignment="1">
      <alignment horizontal="center" vertical="center"/>
    </xf>
    <xf numFmtId="0" fontId="0" fillId="8" borderId="34" xfId="0" applyFill="1" applyBorder="1" applyAlignment="1">
      <alignment horizontal="center" vertical="center"/>
    </xf>
    <xf numFmtId="0" fontId="52" fillId="8" borderId="6" xfId="0" applyFont="1" applyFill="1" applyBorder="1" applyAlignment="1">
      <alignment horizontal="left" vertical="center" wrapText="1"/>
    </xf>
    <xf numFmtId="0" fontId="52" fillId="8" borderId="10" xfId="0" applyFont="1" applyFill="1" applyBorder="1" applyAlignment="1">
      <alignment horizontal="left" vertical="center" wrapText="1"/>
    </xf>
    <xf numFmtId="0" fontId="25" fillId="8" borderId="1" xfId="0" applyFont="1" applyFill="1" applyBorder="1" applyAlignment="1">
      <alignment horizontal="center" vertical="center"/>
    </xf>
    <xf numFmtId="0" fontId="48" fillId="8" borderId="1" xfId="0" applyFont="1" applyFill="1" applyBorder="1" applyAlignment="1">
      <alignment horizontal="center" vertical="center"/>
    </xf>
    <xf numFmtId="0" fontId="26" fillId="4" borderId="44" xfId="0" applyFont="1" applyFill="1" applyBorder="1" applyAlignment="1">
      <alignment horizontal="center" vertical="top" wrapText="1"/>
    </xf>
    <xf numFmtId="0" fontId="26" fillId="4" borderId="45" xfId="0" applyFont="1" applyFill="1" applyBorder="1" applyAlignment="1">
      <alignment horizontal="center" vertical="top" wrapText="1"/>
    </xf>
    <xf numFmtId="0" fontId="26" fillId="4" borderId="46" xfId="0" applyFont="1" applyFill="1" applyBorder="1" applyAlignment="1">
      <alignment horizontal="center" vertical="top" wrapText="1"/>
    </xf>
    <xf numFmtId="0" fontId="26" fillId="4" borderId="44" xfId="0" applyFont="1" applyFill="1" applyBorder="1" applyAlignment="1">
      <alignment horizontal="center" vertical="center"/>
    </xf>
    <xf numFmtId="0" fontId="26" fillId="4" borderId="45" xfId="0" applyFont="1" applyFill="1" applyBorder="1" applyAlignment="1">
      <alignment horizontal="center" vertical="center"/>
    </xf>
    <xf numFmtId="0" fontId="26" fillId="4" borderId="46" xfId="0" applyFont="1" applyFill="1" applyBorder="1" applyAlignment="1">
      <alignment horizontal="center" vertical="center"/>
    </xf>
    <xf numFmtId="0" fontId="13" fillId="8" borderId="1" xfId="0" applyFont="1" applyFill="1" applyBorder="1" applyAlignment="1">
      <alignment horizontal="right" vertical="center"/>
    </xf>
    <xf numFmtId="0" fontId="23" fillId="15" borderId="1" xfId="0" applyFont="1" applyFill="1" applyBorder="1" applyAlignment="1">
      <alignment horizontal="center" vertical="center" wrapText="1"/>
    </xf>
    <xf numFmtId="0" fontId="23" fillId="8" borderId="1" xfId="0" applyFont="1" applyFill="1" applyBorder="1" applyAlignment="1">
      <alignment horizontal="center" vertical="center"/>
    </xf>
    <xf numFmtId="0" fontId="13" fillId="0" borderId="0" xfId="0" applyFont="1" applyAlignment="1">
      <alignment vertical="top" wrapText="1"/>
    </xf>
    <xf numFmtId="0" fontId="27" fillId="0" borderId="0" xfId="0" applyFont="1" applyAlignment="1">
      <alignment vertical="top" wrapText="1"/>
    </xf>
    <xf numFmtId="0" fontId="0" fillId="0" borderId="0" xfId="0" applyAlignment="1">
      <alignment vertical="top" wrapText="1"/>
    </xf>
    <xf numFmtId="0" fontId="0" fillId="2" borderId="7" xfId="0" applyFill="1" applyBorder="1" applyAlignment="1">
      <alignment horizontal="center" vertical="center" wrapText="1"/>
    </xf>
    <xf numFmtId="0" fontId="0" fillId="2" borderId="5" xfId="0" applyFill="1" applyBorder="1" applyAlignment="1">
      <alignment horizontal="center" vertical="center" wrapText="1"/>
    </xf>
    <xf numFmtId="0" fontId="50" fillId="4" borderId="0" xfId="0" applyFont="1" applyFill="1" applyAlignment="1">
      <alignment horizontal="center" vertical="center" wrapText="1"/>
    </xf>
    <xf numFmtId="0" fontId="0" fillId="2" borderId="18"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35" xfId="0" applyFill="1" applyBorder="1" applyAlignment="1">
      <alignment horizontal="center" vertical="center" wrapText="1"/>
    </xf>
    <xf numFmtId="0" fontId="44" fillId="7" borderId="32" xfId="0" applyFont="1" applyFill="1" applyBorder="1" applyAlignment="1">
      <alignment horizontal="center" vertical="center" wrapText="1"/>
    </xf>
    <xf numFmtId="0" fontId="44" fillId="7" borderId="33" xfId="0" applyFont="1" applyFill="1" applyBorder="1" applyAlignment="1">
      <alignment horizontal="center" vertical="center" wrapText="1"/>
    </xf>
    <xf numFmtId="0" fontId="44" fillId="7" borderId="34" xfId="0" applyFont="1" applyFill="1" applyBorder="1" applyAlignment="1">
      <alignment horizontal="center" vertical="center" wrapText="1"/>
    </xf>
    <xf numFmtId="0" fontId="11" fillId="13" borderId="19" xfId="0" applyFont="1" applyFill="1" applyBorder="1" applyAlignment="1">
      <alignment horizontal="left" vertical="center" wrapText="1" indent="1"/>
    </xf>
    <xf numFmtId="0" fontId="11" fillId="13" borderId="23" xfId="0" applyFont="1" applyFill="1" applyBorder="1" applyAlignment="1">
      <alignment horizontal="left" vertical="center" wrapText="1" indent="1"/>
    </xf>
    <xf numFmtId="0" fontId="11" fillId="13" borderId="7" xfId="0" applyFont="1" applyFill="1" applyBorder="1" applyAlignment="1">
      <alignment horizontal="center" vertical="center" wrapText="1"/>
    </xf>
    <xf numFmtId="0" fontId="11" fillId="13" borderId="5" xfId="0" applyFont="1" applyFill="1" applyBorder="1" applyAlignment="1">
      <alignment horizontal="center" vertical="center" wrapText="1"/>
    </xf>
    <xf numFmtId="0" fontId="11" fillId="13" borderId="7" xfId="0" applyFont="1" applyFill="1" applyBorder="1" applyAlignment="1">
      <alignment horizontal="left" vertical="center" wrapText="1" indent="1"/>
    </xf>
    <xf numFmtId="0" fontId="11" fillId="13" borderId="5" xfId="0" applyFont="1" applyFill="1" applyBorder="1" applyAlignment="1">
      <alignment horizontal="left" vertical="center" wrapText="1" indent="1"/>
    </xf>
    <xf numFmtId="0" fontId="38" fillId="9" borderId="1" xfId="0" applyFont="1" applyFill="1" applyBorder="1" applyAlignment="1">
      <alignment horizontal="center" vertical="center" wrapText="1"/>
    </xf>
    <xf numFmtId="0" fontId="38" fillId="9" borderId="2" xfId="0" applyFont="1" applyFill="1" applyBorder="1" applyAlignment="1">
      <alignment horizontal="center" vertical="center" wrapText="1"/>
    </xf>
    <xf numFmtId="0" fontId="38" fillId="9" borderId="17" xfId="0" applyFont="1" applyFill="1" applyBorder="1" applyAlignment="1">
      <alignment horizontal="center" vertical="center" wrapText="1"/>
    </xf>
    <xf numFmtId="0" fontId="47" fillId="7" borderId="32" xfId="0" applyFont="1" applyFill="1" applyBorder="1" applyAlignment="1">
      <alignment horizontal="center" vertical="center" wrapText="1"/>
    </xf>
    <xf numFmtId="0" fontId="28" fillId="7" borderId="33" xfId="0" applyFont="1" applyFill="1" applyBorder="1" applyAlignment="1">
      <alignment horizontal="center" vertical="center" wrapText="1"/>
    </xf>
    <xf numFmtId="0" fontId="28" fillId="7" borderId="34" xfId="0" applyFont="1" applyFill="1" applyBorder="1" applyAlignment="1">
      <alignment horizontal="center" vertical="center" wrapText="1"/>
    </xf>
    <xf numFmtId="14" fontId="0" fillId="2" borderId="20" xfId="0" applyNumberFormat="1" applyFill="1" applyBorder="1" applyAlignment="1">
      <alignment horizontal="center" vertical="center" wrapText="1"/>
    </xf>
    <xf numFmtId="0" fontId="0" fillId="2" borderId="12"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5" xfId="0" applyFill="1" applyBorder="1" applyAlignment="1">
      <alignment horizontal="center" vertical="center" wrapText="1"/>
    </xf>
    <xf numFmtId="14" fontId="0" fillId="2" borderId="24" xfId="0" applyNumberFormat="1" applyFill="1" applyBorder="1" applyAlignment="1">
      <alignment horizontal="center" vertical="center" wrapText="1"/>
    </xf>
    <xf numFmtId="0" fontId="29" fillId="16" borderId="36" xfId="0" applyFont="1" applyFill="1" applyBorder="1" applyAlignment="1">
      <alignment horizontal="center" vertical="center" wrapText="1"/>
    </xf>
    <xf numFmtId="0" fontId="13" fillId="16" borderId="37" xfId="0" applyFont="1" applyFill="1" applyBorder="1" applyAlignment="1">
      <alignment horizontal="center" vertical="center" wrapText="1"/>
    </xf>
    <xf numFmtId="0" fontId="13" fillId="16" borderId="38" xfId="0" applyFont="1" applyFill="1" applyBorder="1" applyAlignment="1">
      <alignment horizontal="center" vertical="center" wrapText="1"/>
    </xf>
    <xf numFmtId="0" fontId="11" fillId="6" borderId="39"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0" fillId="0" borderId="24" xfId="0" applyBorder="1" applyAlignment="1">
      <alignment horizontal="center" vertical="center" wrapText="1"/>
    </xf>
    <xf numFmtId="0" fontId="0" fillId="0" borderId="18" xfId="0" applyBorder="1" applyAlignment="1">
      <alignment horizontal="center" vertical="center" wrapText="1"/>
    </xf>
    <xf numFmtId="14" fontId="0" fillId="0" borderId="24" xfId="0" applyNumberFormat="1" applyBorder="1" applyAlignment="1">
      <alignment horizontal="center" vertical="center" wrapText="1"/>
    </xf>
    <xf numFmtId="164" fontId="15" fillId="0" borderId="7" xfId="0" applyNumberFormat="1" applyFont="1" applyBorder="1" applyAlignment="1">
      <alignment horizontal="center" vertical="center" wrapText="1"/>
    </xf>
    <xf numFmtId="164" fontId="15" fillId="0" borderId="5" xfId="0" applyNumberFormat="1" applyFont="1" applyBorder="1" applyAlignment="1">
      <alignment horizontal="center" vertical="center" wrapText="1"/>
    </xf>
    <xf numFmtId="164" fontId="15" fillId="0" borderId="24" xfId="0" applyNumberFormat="1" applyFont="1" applyBorder="1" applyAlignment="1">
      <alignment horizontal="center" vertical="center" wrapText="1"/>
    </xf>
    <xf numFmtId="0" fontId="0" fillId="0" borderId="1" xfId="0" applyBorder="1" applyAlignment="1">
      <alignment horizontal="center" vertical="center" wrapText="1"/>
    </xf>
    <xf numFmtId="14" fontId="0" fillId="0" borderId="20" xfId="0" applyNumberFormat="1" applyBorder="1" applyAlignment="1">
      <alignment horizontal="center" vertical="center"/>
    </xf>
    <xf numFmtId="14" fontId="0" fillId="0" borderId="12" xfId="0" applyNumberFormat="1" applyBorder="1" applyAlignment="1">
      <alignment horizontal="center" vertical="center"/>
    </xf>
    <xf numFmtId="14" fontId="0" fillId="0" borderId="21" xfId="0" applyNumberFormat="1" applyBorder="1" applyAlignment="1">
      <alignment horizontal="center" vertical="center"/>
    </xf>
    <xf numFmtId="0" fontId="0" fillId="0" borderId="7" xfId="0" applyBorder="1" applyAlignment="1">
      <alignment horizontal="center" vertical="center" wrapText="1"/>
    </xf>
    <xf numFmtId="0" fontId="0" fillId="0" borderId="21" xfId="0" applyBorder="1" applyAlignment="1">
      <alignment horizontal="center" vertical="center"/>
    </xf>
    <xf numFmtId="14" fontId="0" fillId="0" borderId="20" xfId="0" applyNumberFormat="1" applyBorder="1" applyAlignment="1">
      <alignment horizontal="center" vertical="center" wrapText="1"/>
    </xf>
    <xf numFmtId="14" fontId="0" fillId="0" borderId="12" xfId="0" applyNumberFormat="1" applyBorder="1" applyAlignment="1">
      <alignment horizontal="center" vertical="center" wrapText="1"/>
    </xf>
    <xf numFmtId="14" fontId="0" fillId="0" borderId="21" xfId="0" applyNumberFormat="1" applyBorder="1" applyAlignment="1">
      <alignment horizontal="center" vertical="center" wrapText="1"/>
    </xf>
    <xf numFmtId="0" fontId="0" fillId="0" borderId="5" xfId="0" applyBorder="1" applyAlignment="1">
      <alignment horizontal="center" vertical="center" wrapText="1"/>
    </xf>
    <xf numFmtId="14" fontId="0" fillId="0" borderId="17" xfId="0" applyNumberFormat="1" applyBorder="1" applyAlignment="1">
      <alignment horizontal="center" vertical="center" wrapText="1"/>
    </xf>
    <xf numFmtId="0" fontId="0" fillId="0" borderId="12" xfId="0" applyBorder="1" applyAlignment="1">
      <alignment horizontal="center" vertical="center" wrapText="1"/>
    </xf>
    <xf numFmtId="0" fontId="18" fillId="18" borderId="1" xfId="0" applyFont="1" applyFill="1" applyBorder="1" applyAlignment="1">
      <alignment horizontal="left" vertical="top"/>
    </xf>
    <xf numFmtId="0" fontId="18" fillId="18" borderId="1" xfId="0" applyFont="1" applyFill="1" applyBorder="1" applyAlignment="1">
      <alignment horizontal="left" vertical="top" wrapText="1"/>
    </xf>
    <xf numFmtId="49" fontId="39" fillId="18" borderId="1" xfId="0" applyNumberFormat="1" applyFont="1" applyFill="1" applyBorder="1" applyAlignment="1">
      <alignment horizontal="left" vertical="top" wrapText="1"/>
    </xf>
    <xf numFmtId="0" fontId="24" fillId="17" borderId="26" xfId="0" applyFont="1" applyFill="1" applyBorder="1" applyAlignment="1">
      <alignment horizontal="center" vertical="center" wrapText="1"/>
    </xf>
    <xf numFmtId="0" fontId="15" fillId="17" borderId="6" xfId="0" applyFont="1" applyFill="1" applyBorder="1" applyAlignment="1">
      <alignment horizontal="left" vertical="center" wrapText="1" indent="30"/>
    </xf>
    <xf numFmtId="14" fontId="18" fillId="18" borderId="1" xfId="0" applyNumberFormat="1" applyFont="1" applyFill="1" applyBorder="1" applyAlignment="1">
      <alignment horizontal="center" vertical="center" wrapText="1"/>
    </xf>
    <xf numFmtId="49" fontId="39" fillId="13" borderId="1" xfId="0" applyNumberFormat="1" applyFont="1" applyFill="1" applyBorder="1" applyAlignment="1">
      <alignment horizontal="left" vertical="top" wrapText="1"/>
    </xf>
    <xf numFmtId="14" fontId="39" fillId="13" borderId="1" xfId="0" applyNumberFormat="1" applyFont="1" applyFill="1" applyBorder="1" applyAlignment="1">
      <alignment horizontal="center" vertical="center" wrapText="1"/>
    </xf>
    <xf numFmtId="14" fontId="18" fillId="13" borderId="1" xfId="0" applyNumberFormat="1" applyFont="1" applyFill="1" applyBorder="1" applyAlignment="1">
      <alignment horizontal="center" vertical="center" wrapText="1"/>
    </xf>
    <xf numFmtId="0" fontId="31" fillId="8" borderId="2" xfId="1" applyFont="1" applyFill="1" applyBorder="1" applyAlignment="1">
      <alignment horizontal="center" wrapText="1"/>
    </xf>
    <xf numFmtId="0" fontId="31" fillId="8" borderId="31" xfId="1" applyFont="1" applyFill="1" applyBorder="1" applyAlignment="1">
      <alignment horizontal="center" wrapText="1"/>
    </xf>
    <xf numFmtId="0" fontId="32" fillId="7" borderId="1" xfId="2" applyFont="1" applyFill="1" applyBorder="1" applyAlignment="1">
      <alignment horizontal="center" wrapText="1"/>
    </xf>
    <xf numFmtId="0" fontId="32" fillId="7" borderId="1" xfId="0" applyFont="1" applyFill="1" applyBorder="1" applyAlignment="1">
      <alignment horizontal="center" wrapText="1"/>
    </xf>
    <xf numFmtId="14" fontId="18" fillId="0" borderId="7" xfId="0" applyNumberFormat="1" applyFont="1" applyBorder="1" applyAlignment="1">
      <alignment horizontal="center" vertical="center"/>
    </xf>
    <xf numFmtId="0" fontId="18" fillId="0" borderId="5" xfId="0" applyFont="1" applyBorder="1" applyAlignment="1">
      <alignment horizontal="center" vertical="center"/>
    </xf>
    <xf numFmtId="0" fontId="31" fillId="5" borderId="4" xfId="1" applyFont="1" applyFill="1" applyBorder="1" applyAlignment="1">
      <alignment horizontal="center" wrapText="1"/>
    </xf>
    <xf numFmtId="0" fontId="33" fillId="5" borderId="8" xfId="0" applyFont="1" applyFill="1" applyBorder="1" applyAlignment="1">
      <alignment horizontal="center" wrapText="1"/>
    </xf>
    <xf numFmtId="0" fontId="31" fillId="5" borderId="2" xfId="1" applyFont="1" applyFill="1" applyBorder="1" applyAlignment="1">
      <alignment horizontal="center" wrapText="1"/>
    </xf>
    <xf numFmtId="0" fontId="33" fillId="5" borderId="31" xfId="0" applyFont="1" applyFill="1" applyBorder="1" applyAlignment="1">
      <alignment horizontal="center" wrapText="1"/>
    </xf>
    <xf numFmtId="14" fontId="18" fillId="15" borderId="7" xfId="0" applyNumberFormat="1" applyFont="1" applyFill="1" applyBorder="1" applyAlignment="1">
      <alignment horizontal="center" vertical="top" wrapText="1"/>
    </xf>
    <xf numFmtId="14" fontId="18" fillId="15" borderId="5" xfId="0" applyNumberFormat="1" applyFont="1" applyFill="1" applyBorder="1" applyAlignment="1">
      <alignment horizontal="center" vertical="top" wrapText="1"/>
    </xf>
    <xf numFmtId="0" fontId="24" fillId="8" borderId="32" xfId="0" applyFont="1" applyFill="1" applyBorder="1" applyAlignment="1">
      <alignment horizontal="center" vertical="center"/>
    </xf>
    <xf numFmtId="0" fontId="24" fillId="8" borderId="33" xfId="0" applyFont="1" applyFill="1" applyBorder="1" applyAlignment="1">
      <alignment horizontal="center" vertical="center"/>
    </xf>
    <xf numFmtId="0" fontId="24" fillId="8" borderId="34" xfId="0" applyFont="1" applyFill="1" applyBorder="1" applyAlignment="1">
      <alignment horizontal="center" vertical="center"/>
    </xf>
    <xf numFmtId="0" fontId="13" fillId="8" borderId="39" xfId="0" applyFont="1" applyFill="1" applyBorder="1" applyAlignment="1">
      <alignment horizontal="right" vertical="center"/>
    </xf>
    <xf numFmtId="0" fontId="13" fillId="8" borderId="6" xfId="0" applyFont="1" applyFill="1" applyBorder="1" applyAlignment="1">
      <alignment horizontal="right" vertical="center"/>
    </xf>
    <xf numFmtId="14" fontId="23" fillId="15" borderId="6" xfId="0" applyNumberFormat="1" applyFont="1" applyFill="1" applyBorder="1" applyAlignment="1">
      <alignment horizontal="center" vertical="center" wrapText="1"/>
    </xf>
  </cellXfs>
  <cellStyles count="4">
    <cellStyle name="Heading 1" xfId="1" builtinId="16"/>
    <cellStyle name="Heading 4" xfId="2" builtinId="19"/>
    <cellStyle name="Normal" xfId="0" builtinId="0"/>
    <cellStyle name="Title" xfId="3" builtinId="15"/>
  </cellStyles>
  <dxfs count="0"/>
  <tableStyles count="0" defaultTableStyle="TableStyleMedium2" defaultPivotStyle="PivotStyleLight16"/>
  <colors>
    <mruColors>
      <color rgb="FFFFCCFF"/>
      <color rgb="FFFFFF99"/>
      <color rgb="FFFFFFCC"/>
      <color rgb="FFFF99CC"/>
      <color rgb="FFB8CCE4"/>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59999389629810485"/>
    <pageSetUpPr fitToPage="1"/>
  </sheetPr>
  <dimension ref="A1:M33"/>
  <sheetViews>
    <sheetView tabSelected="1" zoomScale="60" zoomScaleNormal="60" workbookViewId="0">
      <pane ySplit="3" topLeftCell="A29" activePane="bottomLeft" state="frozen"/>
      <selection pane="bottomLeft" activeCell="N31" sqref="N31"/>
    </sheetView>
  </sheetViews>
  <sheetFormatPr defaultRowHeight="14.4" x14ac:dyDescent="0.3"/>
  <cols>
    <col min="1" max="1" width="25.88671875" bestFit="1" customWidth="1"/>
    <col min="2" max="2" width="27" bestFit="1" customWidth="1"/>
    <col min="3" max="3" width="38.44140625" bestFit="1" customWidth="1"/>
    <col min="4" max="4" width="12.44140625" bestFit="1" customWidth="1"/>
    <col min="5" max="5" width="31.5546875" customWidth="1"/>
    <col min="6" max="6" width="15" customWidth="1"/>
    <col min="7" max="7" width="23.33203125" customWidth="1"/>
    <col min="8" max="8" width="15.44140625" customWidth="1"/>
    <col min="9" max="9" width="14" customWidth="1"/>
    <col min="10" max="10" width="13.88671875" bestFit="1" customWidth="1"/>
    <col min="11" max="11" width="20.6640625" bestFit="1" customWidth="1"/>
    <col min="12" max="12" width="11.5546875" bestFit="1" customWidth="1"/>
  </cols>
  <sheetData>
    <row r="1" spans="1:13" s="44" customFormat="1" ht="37.950000000000003" customHeight="1" x14ac:dyDescent="0.3">
      <c r="A1" s="407" t="s">
        <v>286</v>
      </c>
      <c r="B1" s="408"/>
      <c r="C1" s="408"/>
      <c r="D1" s="408"/>
      <c r="E1" s="408"/>
      <c r="F1" s="408"/>
      <c r="G1" s="408"/>
      <c r="H1" s="408"/>
      <c r="I1" s="408"/>
      <c r="J1" s="408"/>
      <c r="K1" s="408"/>
      <c r="L1" s="409"/>
      <c r="M1" s="45"/>
    </row>
    <row r="2" spans="1:13" s="44" customFormat="1" ht="103.95" customHeight="1" x14ac:dyDescent="0.3">
      <c r="A2" s="316"/>
      <c r="B2" s="410" t="s">
        <v>284</v>
      </c>
      <c r="C2" s="410"/>
      <c r="D2" s="410"/>
      <c r="E2" s="410"/>
      <c r="F2" s="410"/>
      <c r="G2" s="410"/>
      <c r="H2" s="410"/>
      <c r="I2" s="410"/>
      <c r="J2" s="410"/>
      <c r="K2" s="410"/>
      <c r="L2" s="411"/>
    </row>
    <row r="3" spans="1:13" s="44" customFormat="1" ht="91.2" customHeight="1" x14ac:dyDescent="0.3">
      <c r="A3" s="317" t="s">
        <v>2</v>
      </c>
      <c r="B3" s="167" t="s">
        <v>3</v>
      </c>
      <c r="C3" s="167" t="s">
        <v>133</v>
      </c>
      <c r="D3" s="168" t="s">
        <v>5</v>
      </c>
      <c r="E3" s="167" t="s">
        <v>134</v>
      </c>
      <c r="F3" s="167" t="s">
        <v>135</v>
      </c>
      <c r="G3" s="169" t="s">
        <v>8</v>
      </c>
      <c r="H3" s="170" t="s">
        <v>136</v>
      </c>
      <c r="I3" s="171" t="s">
        <v>137</v>
      </c>
      <c r="J3" s="172" t="s">
        <v>273</v>
      </c>
      <c r="K3" s="172" t="s">
        <v>138</v>
      </c>
      <c r="L3" s="318" t="s">
        <v>13</v>
      </c>
    </row>
    <row r="4" spans="1:13" s="46" customFormat="1" ht="69.599999999999994" customHeight="1" x14ac:dyDescent="0.3">
      <c r="A4" s="319" t="s">
        <v>139</v>
      </c>
      <c r="B4" s="174" t="s">
        <v>121</v>
      </c>
      <c r="C4" s="174" t="s">
        <v>140</v>
      </c>
      <c r="D4" s="175" t="s">
        <v>44</v>
      </c>
      <c r="E4" s="174" t="s">
        <v>141</v>
      </c>
      <c r="F4" s="174" t="s">
        <v>142</v>
      </c>
      <c r="G4" s="176" t="s">
        <v>143</v>
      </c>
      <c r="H4" s="173">
        <v>45204</v>
      </c>
      <c r="I4" s="173">
        <v>45204</v>
      </c>
      <c r="J4" s="173">
        <v>44840</v>
      </c>
      <c r="K4" s="177">
        <f>'ACS Summary'!I7</f>
        <v>45209</v>
      </c>
      <c r="L4" s="320"/>
    </row>
    <row r="5" spans="1:13" s="46" customFormat="1" ht="100.95" customHeight="1" x14ac:dyDescent="0.3">
      <c r="A5" s="319" t="s">
        <v>139</v>
      </c>
      <c r="B5" s="174" t="s">
        <v>383</v>
      </c>
      <c r="C5" s="393" t="s">
        <v>406</v>
      </c>
      <c r="D5" s="175" t="s">
        <v>44</v>
      </c>
      <c r="E5" s="174" t="s">
        <v>404</v>
      </c>
      <c r="F5" s="174" t="s">
        <v>144</v>
      </c>
      <c r="G5" s="174" t="s">
        <v>145</v>
      </c>
      <c r="H5" s="178" t="s">
        <v>21</v>
      </c>
      <c r="I5" s="173">
        <v>45204</v>
      </c>
      <c r="J5" s="173">
        <v>44840</v>
      </c>
      <c r="K5" s="177" t="s">
        <v>21</v>
      </c>
      <c r="L5" s="320"/>
    </row>
    <row r="6" spans="1:13" s="46" customFormat="1" ht="141" customHeight="1" x14ac:dyDescent="0.3">
      <c r="A6" s="319" t="s">
        <v>139</v>
      </c>
      <c r="B6" s="174" t="s">
        <v>146</v>
      </c>
      <c r="C6" s="393" t="s">
        <v>407</v>
      </c>
      <c r="D6" s="175" t="s">
        <v>44</v>
      </c>
      <c r="E6" s="174" t="s">
        <v>405</v>
      </c>
      <c r="F6" s="174" t="s">
        <v>144</v>
      </c>
      <c r="G6" s="174" t="s">
        <v>147</v>
      </c>
      <c r="H6" s="178" t="s">
        <v>21</v>
      </c>
      <c r="I6" s="173">
        <v>45239</v>
      </c>
      <c r="J6" s="173">
        <v>44873</v>
      </c>
      <c r="K6" s="177" t="s">
        <v>21</v>
      </c>
      <c r="L6" s="320"/>
    </row>
    <row r="7" spans="1:13" s="46" customFormat="1" ht="62.4" x14ac:dyDescent="0.3">
      <c r="A7" s="319" t="s">
        <v>139</v>
      </c>
      <c r="B7" s="174" t="s">
        <v>121</v>
      </c>
      <c r="C7" s="174" t="s">
        <v>148</v>
      </c>
      <c r="D7" s="175" t="s">
        <v>44</v>
      </c>
      <c r="E7" s="174" t="s">
        <v>141</v>
      </c>
      <c r="F7" s="174" t="s">
        <v>19</v>
      </c>
      <c r="G7" s="174" t="s">
        <v>147</v>
      </c>
      <c r="H7" s="173">
        <v>45239</v>
      </c>
      <c r="I7" s="173">
        <v>45239</v>
      </c>
      <c r="J7" s="173">
        <v>44873</v>
      </c>
      <c r="K7" s="177" t="s">
        <v>21</v>
      </c>
      <c r="L7" s="320"/>
    </row>
    <row r="8" spans="1:13" s="46" customFormat="1" ht="93.6" x14ac:dyDescent="0.3">
      <c r="A8" s="319" t="s">
        <v>139</v>
      </c>
      <c r="B8" s="174" t="s">
        <v>115</v>
      </c>
      <c r="C8" s="398" t="s">
        <v>411</v>
      </c>
      <c r="D8" s="175" t="s">
        <v>44</v>
      </c>
      <c r="E8" s="179" t="s">
        <v>410</v>
      </c>
      <c r="F8" s="179" t="s">
        <v>144</v>
      </c>
      <c r="G8" s="174" t="s">
        <v>149</v>
      </c>
      <c r="H8" s="178" t="s">
        <v>21</v>
      </c>
      <c r="I8" s="173">
        <v>45309</v>
      </c>
      <c r="J8" s="173">
        <v>44945</v>
      </c>
      <c r="K8" s="177" t="s">
        <v>21</v>
      </c>
      <c r="L8" s="320"/>
    </row>
    <row r="9" spans="1:13" s="46" customFormat="1" ht="93.6" x14ac:dyDescent="0.3">
      <c r="A9" s="319" t="s">
        <v>139</v>
      </c>
      <c r="B9" s="174" t="s">
        <v>121</v>
      </c>
      <c r="C9" s="174" t="s">
        <v>150</v>
      </c>
      <c r="D9" s="175" t="s">
        <v>44</v>
      </c>
      <c r="E9" s="174" t="s">
        <v>141</v>
      </c>
      <c r="F9" s="174" t="s">
        <v>151</v>
      </c>
      <c r="G9" s="174" t="s">
        <v>149</v>
      </c>
      <c r="H9" s="173" t="s">
        <v>152</v>
      </c>
      <c r="I9" s="173">
        <v>45309</v>
      </c>
      <c r="J9" s="173">
        <v>44945</v>
      </c>
      <c r="K9" s="177">
        <f>'ACS Summary'!I12</f>
        <v>45315</v>
      </c>
      <c r="L9" s="320"/>
    </row>
    <row r="10" spans="1:13" s="46" customFormat="1" ht="93.6" x14ac:dyDescent="0.3">
      <c r="A10" s="319" t="s">
        <v>139</v>
      </c>
      <c r="B10" s="179" t="s">
        <v>121</v>
      </c>
      <c r="C10" s="179" t="s">
        <v>153</v>
      </c>
      <c r="D10" s="175" t="s">
        <v>44</v>
      </c>
      <c r="E10" s="174" t="s">
        <v>141</v>
      </c>
      <c r="F10" s="174" t="s">
        <v>154</v>
      </c>
      <c r="G10" s="174" t="s">
        <v>149</v>
      </c>
      <c r="H10" s="173" t="s">
        <v>152</v>
      </c>
      <c r="I10" s="173">
        <v>45309</v>
      </c>
      <c r="J10" s="389">
        <v>44946</v>
      </c>
      <c r="K10" s="173" t="s">
        <v>21</v>
      </c>
      <c r="L10" s="320"/>
    </row>
    <row r="11" spans="1:13" s="46" customFormat="1" ht="62.4" x14ac:dyDescent="0.3">
      <c r="A11" s="319" t="s">
        <v>139</v>
      </c>
      <c r="B11" s="179" t="s">
        <v>121</v>
      </c>
      <c r="C11" s="179" t="s">
        <v>155</v>
      </c>
      <c r="D11" s="175" t="s">
        <v>44</v>
      </c>
      <c r="E11" s="174" t="s">
        <v>141</v>
      </c>
      <c r="F11" s="174" t="s">
        <v>154</v>
      </c>
      <c r="G11" s="174" t="s">
        <v>156</v>
      </c>
      <c r="H11" s="173">
        <v>45309</v>
      </c>
      <c r="I11" s="173">
        <v>45327</v>
      </c>
      <c r="J11" s="389">
        <v>44946</v>
      </c>
      <c r="K11" s="173">
        <f>'ACS Summary'!I14</f>
        <v>45335</v>
      </c>
      <c r="L11" s="320"/>
    </row>
    <row r="12" spans="1:13" s="46" customFormat="1" ht="62.4" x14ac:dyDescent="0.3">
      <c r="A12" s="319" t="s">
        <v>139</v>
      </c>
      <c r="B12" s="174" t="s">
        <v>121</v>
      </c>
      <c r="C12" s="174" t="s">
        <v>157</v>
      </c>
      <c r="D12" s="175" t="s">
        <v>44</v>
      </c>
      <c r="E12" s="174" t="s">
        <v>141</v>
      </c>
      <c r="F12" s="174" t="s">
        <v>19</v>
      </c>
      <c r="G12" s="174" t="s">
        <v>156</v>
      </c>
      <c r="H12" s="173">
        <v>45316</v>
      </c>
      <c r="I12" s="173">
        <v>45327</v>
      </c>
      <c r="J12" s="173">
        <v>44951</v>
      </c>
      <c r="K12" s="173">
        <f>'ACS Summary'!I15</f>
        <v>44970</v>
      </c>
      <c r="L12" s="320"/>
    </row>
    <row r="13" spans="1:13" s="46" customFormat="1" ht="67.2" customHeight="1" x14ac:dyDescent="0.3">
      <c r="A13" s="319" t="s">
        <v>139</v>
      </c>
      <c r="B13" s="174" t="s">
        <v>121</v>
      </c>
      <c r="C13" s="174" t="s">
        <v>158</v>
      </c>
      <c r="D13" s="175" t="s">
        <v>44</v>
      </c>
      <c r="E13" s="174" t="s">
        <v>159</v>
      </c>
      <c r="F13" s="174" t="s">
        <v>144</v>
      </c>
      <c r="G13" s="174" t="s">
        <v>160</v>
      </c>
      <c r="H13" s="178" t="s">
        <v>21</v>
      </c>
      <c r="I13" s="173">
        <v>45327</v>
      </c>
      <c r="J13" s="173">
        <v>44963</v>
      </c>
      <c r="K13" s="177" t="s">
        <v>21</v>
      </c>
      <c r="L13" s="320"/>
    </row>
    <row r="14" spans="1:13" s="46" customFormat="1" ht="130.19999999999999" customHeight="1" x14ac:dyDescent="0.3">
      <c r="A14" s="319" t="s">
        <v>139</v>
      </c>
      <c r="B14" s="174" t="s">
        <v>115</v>
      </c>
      <c r="C14" s="399" t="s">
        <v>413</v>
      </c>
      <c r="D14" s="175" t="s">
        <v>44</v>
      </c>
      <c r="E14" s="181" t="s">
        <v>412</v>
      </c>
      <c r="F14" s="181" t="s">
        <v>144</v>
      </c>
      <c r="G14" s="181" t="s">
        <v>161</v>
      </c>
      <c r="H14" s="178" t="s">
        <v>21</v>
      </c>
      <c r="I14" s="182">
        <v>45358</v>
      </c>
      <c r="J14" s="182">
        <v>44994</v>
      </c>
      <c r="K14" s="182" t="s">
        <v>21</v>
      </c>
      <c r="L14" s="320"/>
    </row>
    <row r="15" spans="1:13" s="46" customFormat="1" ht="62.4" x14ac:dyDescent="0.3">
      <c r="A15" s="319" t="s">
        <v>139</v>
      </c>
      <c r="B15" s="174" t="s">
        <v>121</v>
      </c>
      <c r="C15" s="174" t="s">
        <v>162</v>
      </c>
      <c r="D15" s="175" t="s">
        <v>44</v>
      </c>
      <c r="E15" s="174" t="s">
        <v>141</v>
      </c>
      <c r="F15" s="174" t="s">
        <v>163</v>
      </c>
      <c r="G15" s="174" t="s">
        <v>161</v>
      </c>
      <c r="H15" s="173">
        <v>45358</v>
      </c>
      <c r="I15" s="173">
        <v>45358</v>
      </c>
      <c r="J15" s="173">
        <v>44994</v>
      </c>
      <c r="K15" s="177">
        <f>'ACS Summary'!I16</f>
        <v>45371</v>
      </c>
      <c r="L15" s="320"/>
    </row>
    <row r="16" spans="1:13" s="46" customFormat="1" ht="62.4" x14ac:dyDescent="0.3">
      <c r="A16" s="319" t="s">
        <v>139</v>
      </c>
      <c r="B16" s="179" t="s">
        <v>121</v>
      </c>
      <c r="C16" s="179" t="s">
        <v>164</v>
      </c>
      <c r="D16" s="175" t="s">
        <v>44</v>
      </c>
      <c r="E16" s="174" t="s">
        <v>141</v>
      </c>
      <c r="F16" s="174"/>
      <c r="G16" s="174" t="s">
        <v>165</v>
      </c>
      <c r="H16" s="173">
        <v>45393</v>
      </c>
      <c r="I16" s="173">
        <v>45393</v>
      </c>
      <c r="J16" s="182">
        <v>45029</v>
      </c>
      <c r="K16" s="177" t="s">
        <v>21</v>
      </c>
      <c r="L16" s="320"/>
    </row>
    <row r="17" spans="1:12" s="46" customFormat="1" ht="148.94999999999999" customHeight="1" x14ac:dyDescent="0.3">
      <c r="A17" s="319" t="s">
        <v>139</v>
      </c>
      <c r="B17" s="179" t="s">
        <v>121</v>
      </c>
      <c r="C17" s="179" t="s">
        <v>353</v>
      </c>
      <c r="D17" s="175" t="s">
        <v>44</v>
      </c>
      <c r="E17" s="174" t="s">
        <v>141</v>
      </c>
      <c r="F17" s="174" t="s">
        <v>354</v>
      </c>
      <c r="G17" s="174" t="s">
        <v>355</v>
      </c>
      <c r="H17" s="173">
        <v>45390</v>
      </c>
      <c r="I17" s="173">
        <v>45393</v>
      </c>
      <c r="J17" s="182" t="s">
        <v>356</v>
      </c>
      <c r="K17" s="177" t="s">
        <v>356</v>
      </c>
      <c r="L17" s="320"/>
    </row>
    <row r="18" spans="1:12" s="46" customFormat="1" ht="70.95" customHeight="1" x14ac:dyDescent="0.3">
      <c r="A18" s="319" t="s">
        <v>139</v>
      </c>
      <c r="B18" s="179" t="s">
        <v>121</v>
      </c>
      <c r="C18" s="179" t="s">
        <v>166</v>
      </c>
      <c r="D18" s="175" t="s">
        <v>44</v>
      </c>
      <c r="E18" s="179" t="s">
        <v>159</v>
      </c>
      <c r="F18" s="179" t="s">
        <v>144</v>
      </c>
      <c r="G18" s="179" t="s">
        <v>167</v>
      </c>
      <c r="H18" s="178" t="s">
        <v>21</v>
      </c>
      <c r="I18" s="173">
        <v>45421</v>
      </c>
      <c r="J18" s="173">
        <v>45056</v>
      </c>
      <c r="K18" s="177" t="s">
        <v>21</v>
      </c>
      <c r="L18" s="320"/>
    </row>
    <row r="19" spans="1:12" s="46" customFormat="1" ht="156" customHeight="1" x14ac:dyDescent="0.3">
      <c r="A19" s="319" t="s">
        <v>139</v>
      </c>
      <c r="B19" s="179" t="s">
        <v>121</v>
      </c>
      <c r="C19" s="179" t="s">
        <v>357</v>
      </c>
      <c r="D19" s="175" t="s">
        <v>44</v>
      </c>
      <c r="E19" s="179" t="s">
        <v>141</v>
      </c>
      <c r="F19" s="179" t="s">
        <v>354</v>
      </c>
      <c r="G19" s="179" t="s">
        <v>358</v>
      </c>
      <c r="H19" s="389" t="s">
        <v>414</v>
      </c>
      <c r="I19" s="173">
        <v>45421</v>
      </c>
      <c r="J19" s="389">
        <v>45044</v>
      </c>
      <c r="K19" s="405">
        <v>45436</v>
      </c>
      <c r="L19" s="406">
        <v>45420</v>
      </c>
    </row>
    <row r="20" spans="1:12" s="46" customFormat="1" ht="161.4" customHeight="1" x14ac:dyDescent="0.3">
      <c r="A20" s="319" t="s">
        <v>139</v>
      </c>
      <c r="B20" s="174" t="s">
        <v>121</v>
      </c>
      <c r="C20" s="174" t="s">
        <v>168</v>
      </c>
      <c r="D20" s="175" t="s">
        <v>44</v>
      </c>
      <c r="E20" s="174" t="s">
        <v>141</v>
      </c>
      <c r="F20" s="174" t="s">
        <v>169</v>
      </c>
      <c r="G20" s="174" t="s">
        <v>170</v>
      </c>
      <c r="H20" s="173" t="s">
        <v>171</v>
      </c>
      <c r="I20" s="173">
        <v>45421</v>
      </c>
      <c r="J20" s="173">
        <v>45044</v>
      </c>
      <c r="K20" s="177" t="s">
        <v>21</v>
      </c>
      <c r="L20" s="320"/>
    </row>
    <row r="21" spans="1:12" s="46" customFormat="1" ht="151.94999999999999" customHeight="1" x14ac:dyDescent="0.3">
      <c r="A21" s="319" t="s">
        <v>139</v>
      </c>
      <c r="B21" s="174" t="s">
        <v>121</v>
      </c>
      <c r="C21" s="393" t="s">
        <v>419</v>
      </c>
      <c r="D21" s="175" t="s">
        <v>44</v>
      </c>
      <c r="E21" s="174" t="s">
        <v>141</v>
      </c>
      <c r="F21" s="174" t="s">
        <v>169</v>
      </c>
      <c r="G21" s="393" t="s">
        <v>358</v>
      </c>
      <c r="H21" s="389" t="s">
        <v>414</v>
      </c>
      <c r="I21" s="173">
        <v>45421</v>
      </c>
      <c r="J21" s="173">
        <v>45058</v>
      </c>
      <c r="K21" s="177" t="s">
        <v>21</v>
      </c>
      <c r="L21" s="320"/>
    </row>
    <row r="22" spans="1:12" s="46" customFormat="1" ht="156" customHeight="1" x14ac:dyDescent="0.3">
      <c r="A22" s="319" t="s">
        <v>139</v>
      </c>
      <c r="B22" s="174" t="s">
        <v>121</v>
      </c>
      <c r="C22" s="393" t="s">
        <v>420</v>
      </c>
      <c r="D22" s="175" t="s">
        <v>44</v>
      </c>
      <c r="E22" s="174" t="s">
        <v>141</v>
      </c>
      <c r="F22" s="174" t="s">
        <v>169</v>
      </c>
      <c r="G22" s="393" t="s">
        <v>358</v>
      </c>
      <c r="H22" s="389" t="s">
        <v>414</v>
      </c>
      <c r="I22" s="173">
        <v>45421</v>
      </c>
      <c r="J22" s="173">
        <v>45058</v>
      </c>
      <c r="K22" s="177" t="s">
        <v>21</v>
      </c>
      <c r="L22" s="320"/>
    </row>
    <row r="23" spans="1:12" s="46" customFormat="1" ht="146.4" customHeight="1" x14ac:dyDescent="0.3">
      <c r="A23" s="319" t="s">
        <v>139</v>
      </c>
      <c r="B23" s="174" t="s">
        <v>121</v>
      </c>
      <c r="C23" s="174" t="s">
        <v>421</v>
      </c>
      <c r="D23" s="175" t="s">
        <v>44</v>
      </c>
      <c r="E23" s="174" t="s">
        <v>141</v>
      </c>
      <c r="F23" s="174" t="s">
        <v>172</v>
      </c>
      <c r="G23" s="174" t="s">
        <v>173</v>
      </c>
      <c r="H23" s="173">
        <v>45408</v>
      </c>
      <c r="I23" s="173">
        <v>45440</v>
      </c>
      <c r="J23" s="173">
        <v>45044</v>
      </c>
      <c r="K23" s="177">
        <f>'ACS Summary'!I25</f>
        <v>45456</v>
      </c>
      <c r="L23" s="320"/>
    </row>
    <row r="24" spans="1:12" s="46" customFormat="1" ht="154.94999999999999" customHeight="1" x14ac:dyDescent="0.3">
      <c r="A24" s="319" t="s">
        <v>139</v>
      </c>
      <c r="B24" s="174" t="s">
        <v>121</v>
      </c>
      <c r="C24" s="393" t="s">
        <v>422</v>
      </c>
      <c r="D24" s="175" t="s">
        <v>44</v>
      </c>
      <c r="E24" s="174" t="s">
        <v>141</v>
      </c>
      <c r="F24" s="174" t="s">
        <v>169</v>
      </c>
      <c r="G24" s="393" t="s">
        <v>424</v>
      </c>
      <c r="H24" s="389">
        <v>45415</v>
      </c>
      <c r="I24" s="173">
        <v>45440</v>
      </c>
      <c r="J24" s="173">
        <v>45058</v>
      </c>
      <c r="K24" s="177">
        <f>'ACS Summary'!I26</f>
        <v>45456</v>
      </c>
      <c r="L24" s="320"/>
    </row>
    <row r="25" spans="1:12" s="46" customFormat="1" ht="150" customHeight="1" x14ac:dyDescent="0.3">
      <c r="A25" s="319" t="s">
        <v>139</v>
      </c>
      <c r="B25" s="174" t="s">
        <v>121</v>
      </c>
      <c r="C25" s="393" t="s">
        <v>423</v>
      </c>
      <c r="D25" s="175" t="s">
        <v>44</v>
      </c>
      <c r="E25" s="174" t="s">
        <v>141</v>
      </c>
      <c r="F25" s="174" t="s">
        <v>169</v>
      </c>
      <c r="G25" s="393" t="s">
        <v>424</v>
      </c>
      <c r="H25" s="389">
        <v>45415</v>
      </c>
      <c r="I25" s="173">
        <v>45440</v>
      </c>
      <c r="J25" s="173">
        <v>45058</v>
      </c>
      <c r="K25" s="177">
        <v>45456</v>
      </c>
      <c r="L25" s="320"/>
    </row>
    <row r="26" spans="1:12" s="46" customFormat="1" ht="85.2" customHeight="1" x14ac:dyDescent="0.3">
      <c r="A26" s="319" t="s">
        <v>139</v>
      </c>
      <c r="B26" s="174" t="s">
        <v>121</v>
      </c>
      <c r="C26" s="174" t="s">
        <v>384</v>
      </c>
      <c r="D26" s="175" t="s">
        <v>44</v>
      </c>
      <c r="E26" s="174" t="s">
        <v>159</v>
      </c>
      <c r="F26" s="174" t="s">
        <v>144</v>
      </c>
      <c r="G26" s="183" t="s">
        <v>176</v>
      </c>
      <c r="H26" s="178" t="s">
        <v>21</v>
      </c>
      <c r="I26" s="173">
        <v>45440</v>
      </c>
      <c r="J26" s="173">
        <v>45076</v>
      </c>
      <c r="K26" s="177" t="s">
        <v>21</v>
      </c>
      <c r="L26" s="320"/>
    </row>
    <row r="27" spans="1:12" s="46" customFormat="1" ht="154.94999999999999" customHeight="1" x14ac:dyDescent="0.3">
      <c r="A27" s="319" t="s">
        <v>139</v>
      </c>
      <c r="B27" s="174" t="s">
        <v>121</v>
      </c>
      <c r="C27" s="179" t="s">
        <v>177</v>
      </c>
      <c r="D27" s="175" t="s">
        <v>44</v>
      </c>
      <c r="E27" s="179" t="s">
        <v>141</v>
      </c>
      <c r="F27" s="179" t="s">
        <v>178</v>
      </c>
      <c r="G27" s="174" t="s">
        <v>179</v>
      </c>
      <c r="H27" s="173" t="s">
        <v>180</v>
      </c>
      <c r="I27" s="173">
        <v>45440</v>
      </c>
      <c r="J27" s="173">
        <v>45072</v>
      </c>
      <c r="K27" s="177" t="s">
        <v>356</v>
      </c>
      <c r="L27" s="320"/>
    </row>
    <row r="28" spans="1:12" s="46" customFormat="1" ht="161.4" customHeight="1" x14ac:dyDescent="0.3">
      <c r="A28" s="319" t="s">
        <v>139</v>
      </c>
      <c r="B28" s="174" t="s">
        <v>121</v>
      </c>
      <c r="C28" s="174" t="s">
        <v>181</v>
      </c>
      <c r="D28" s="175" t="s">
        <v>44</v>
      </c>
      <c r="E28" s="174" t="s">
        <v>141</v>
      </c>
      <c r="F28" s="174" t="s">
        <v>19</v>
      </c>
      <c r="G28" s="174" t="s">
        <v>179</v>
      </c>
      <c r="H28" s="173" t="s">
        <v>180</v>
      </c>
      <c r="I28" s="173">
        <v>45440</v>
      </c>
      <c r="J28" s="173">
        <v>45072</v>
      </c>
      <c r="K28" s="177" t="s">
        <v>21</v>
      </c>
      <c r="L28" s="320"/>
    </row>
    <row r="29" spans="1:12" s="46" customFormat="1" ht="154.19999999999999" customHeight="1" x14ac:dyDescent="0.3">
      <c r="A29" s="319" t="s">
        <v>139</v>
      </c>
      <c r="B29" s="174" t="s">
        <v>175</v>
      </c>
      <c r="C29" s="174" t="s">
        <v>182</v>
      </c>
      <c r="D29" s="175" t="s">
        <v>44</v>
      </c>
      <c r="E29" s="174" t="s">
        <v>141</v>
      </c>
      <c r="F29" s="174" t="s">
        <v>183</v>
      </c>
      <c r="G29" s="174" t="s">
        <v>179</v>
      </c>
      <c r="H29" s="173" t="s">
        <v>180</v>
      </c>
      <c r="I29" s="173">
        <v>45440</v>
      </c>
      <c r="J29" s="173">
        <v>45071</v>
      </c>
      <c r="K29" s="177">
        <f>'ACS Summary'!I23</f>
        <v>45456</v>
      </c>
      <c r="L29" s="320"/>
    </row>
    <row r="30" spans="1:12" s="46" customFormat="1" ht="148.94999999999999" customHeight="1" x14ac:dyDescent="0.3">
      <c r="A30" s="319" t="s">
        <v>139</v>
      </c>
      <c r="B30" s="174" t="s">
        <v>121</v>
      </c>
      <c r="C30" s="174" t="s">
        <v>184</v>
      </c>
      <c r="D30" s="175" t="s">
        <v>44</v>
      </c>
      <c r="E30" s="174" t="s">
        <v>141</v>
      </c>
      <c r="F30" s="174" t="s">
        <v>144</v>
      </c>
      <c r="G30" s="174" t="s">
        <v>174</v>
      </c>
      <c r="H30" s="389">
        <v>45415</v>
      </c>
      <c r="I30" s="173">
        <v>45440</v>
      </c>
      <c r="J30" s="173">
        <v>45058</v>
      </c>
      <c r="K30" s="177" t="s">
        <v>21</v>
      </c>
      <c r="L30" s="320"/>
    </row>
    <row r="31" spans="1:12" s="46" customFormat="1" ht="151.19999999999999" customHeight="1" x14ac:dyDescent="0.3">
      <c r="A31" s="319" t="s">
        <v>139</v>
      </c>
      <c r="B31" s="174" t="s">
        <v>121</v>
      </c>
      <c r="C31" s="174" t="s">
        <v>185</v>
      </c>
      <c r="D31" s="175" t="s">
        <v>44</v>
      </c>
      <c r="E31" s="174" t="s">
        <v>141</v>
      </c>
      <c r="F31" s="174" t="s">
        <v>186</v>
      </c>
      <c r="G31" s="174" t="s">
        <v>187</v>
      </c>
      <c r="H31" s="173">
        <v>45436</v>
      </c>
      <c r="I31" s="173">
        <v>45454</v>
      </c>
      <c r="J31" s="173">
        <v>45072</v>
      </c>
      <c r="K31" s="173">
        <f>'ACS Summary'!I28</f>
        <v>45463</v>
      </c>
      <c r="L31" s="320"/>
    </row>
    <row r="32" spans="1:12" s="46" customFormat="1" ht="151.94999999999999" customHeight="1" x14ac:dyDescent="0.3">
      <c r="A32" s="319" t="s">
        <v>139</v>
      </c>
      <c r="B32" s="174" t="s">
        <v>121</v>
      </c>
      <c r="C32" s="174" t="s">
        <v>188</v>
      </c>
      <c r="D32" s="175" t="s">
        <v>44</v>
      </c>
      <c r="E32" s="174" t="s">
        <v>141</v>
      </c>
      <c r="F32" s="174" t="s">
        <v>19</v>
      </c>
      <c r="G32" s="174" t="s">
        <v>187</v>
      </c>
      <c r="H32" s="173">
        <v>45436</v>
      </c>
      <c r="I32" s="173">
        <v>45454</v>
      </c>
      <c r="J32" s="173">
        <v>45072</v>
      </c>
      <c r="K32" s="173">
        <f>'ACS Summary'!I29</f>
        <v>45463</v>
      </c>
      <c r="L32" s="320"/>
    </row>
    <row r="33" spans="1:12" s="46" customFormat="1" ht="63" thickBot="1" x14ac:dyDescent="0.35">
      <c r="A33" s="321" t="s">
        <v>139</v>
      </c>
      <c r="B33" s="322" t="s">
        <v>121</v>
      </c>
      <c r="C33" s="322" t="s">
        <v>189</v>
      </c>
      <c r="D33" s="323" t="s">
        <v>44</v>
      </c>
      <c r="E33" s="322" t="s">
        <v>190</v>
      </c>
      <c r="F33" s="322" t="s">
        <v>19</v>
      </c>
      <c r="G33" s="322" t="s">
        <v>191</v>
      </c>
      <c r="H33" s="324">
        <v>45464</v>
      </c>
      <c r="I33" s="324">
        <v>45519</v>
      </c>
      <c r="J33" s="324">
        <v>45100</v>
      </c>
      <c r="K33" s="324">
        <f>'ACS Summary'!I35</f>
        <v>45526</v>
      </c>
      <c r="L33" s="325"/>
    </row>
  </sheetData>
  <mergeCells count="2">
    <mergeCell ref="A1:L1"/>
    <mergeCell ref="B2:L2"/>
  </mergeCells>
  <phoneticPr fontId="34" type="noConversion"/>
  <pageMargins left="0.25" right="0.25" top="0.75" bottom="0.75" header="0.3" footer="0.3"/>
  <pageSetup scale="53" fitToHeight="0" orientation="landscape" r:id="rId1"/>
  <headerFooter>
    <oddFooter>&amp;CPage &amp;P of &amp;N&amp;RDate Printed: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94A54-2398-4D9F-B9FD-DD3DBC2519B6}">
  <sheetPr>
    <tabColor rgb="FF0070C0"/>
    <pageSetUpPr fitToPage="1"/>
  </sheetPr>
  <dimension ref="A1:R80"/>
  <sheetViews>
    <sheetView zoomScale="50" zoomScaleNormal="50" zoomScaleSheetLayoutView="80" zoomScalePageLayoutView="75" workbookViewId="0">
      <pane ySplit="4" topLeftCell="A34" activePane="bottomLeft" state="frozen"/>
      <selection pane="bottomLeft" activeCell="C40" sqref="C40"/>
    </sheetView>
  </sheetViews>
  <sheetFormatPr defaultColWidth="8.88671875" defaultRowHeight="14.4" x14ac:dyDescent="0.3"/>
  <cols>
    <col min="1" max="1" width="29.109375" style="47" bestFit="1" customWidth="1"/>
    <col min="2" max="2" width="34.88671875" style="48" bestFit="1" customWidth="1"/>
    <col min="3" max="3" width="41" style="48" bestFit="1" customWidth="1"/>
    <col min="4" max="4" width="13.88671875" style="48" bestFit="1" customWidth="1"/>
    <col min="5" max="5" width="57.6640625" style="48" customWidth="1"/>
    <col min="6" max="6" width="32.6640625" style="48" customWidth="1"/>
    <col min="7" max="7" width="63.44140625" style="48" bestFit="1" customWidth="1"/>
    <col min="8" max="8" width="19.44140625" style="49" bestFit="1" customWidth="1"/>
    <col min="9" max="9" width="16.109375" style="49" customWidth="1"/>
    <col min="10" max="10" width="14.5546875" style="47" bestFit="1" customWidth="1"/>
    <col min="11" max="11" width="27.5546875" style="47" customWidth="1"/>
    <col min="12" max="12" width="31.6640625" style="50" customWidth="1"/>
    <col min="13" max="13" width="21" style="46" customWidth="1"/>
    <col min="14" max="16384" width="8.88671875" style="44"/>
  </cols>
  <sheetData>
    <row r="1" spans="1:13" ht="31.2" customHeight="1" x14ac:dyDescent="0.3">
      <c r="A1" s="412" t="s">
        <v>0</v>
      </c>
      <c r="B1" s="412"/>
      <c r="C1" s="412"/>
      <c r="D1" s="412"/>
      <c r="E1" s="412"/>
      <c r="F1" s="412"/>
      <c r="G1" s="412"/>
      <c r="H1" s="412"/>
      <c r="I1" s="412"/>
      <c r="J1" s="412"/>
      <c r="K1" s="412"/>
      <c r="L1" s="412"/>
      <c r="M1" s="412"/>
    </row>
    <row r="2" spans="1:13" ht="33.6" customHeight="1" x14ac:dyDescent="0.3">
      <c r="A2" s="413" t="s">
        <v>1</v>
      </c>
      <c r="B2" s="413"/>
      <c r="C2" s="413"/>
      <c r="D2" s="413"/>
      <c r="E2" s="413"/>
      <c r="F2" s="413"/>
      <c r="G2" s="413"/>
      <c r="H2" s="413"/>
      <c r="I2" s="413"/>
      <c r="J2" s="413"/>
      <c r="K2" s="413"/>
      <c r="L2" s="413"/>
      <c r="M2" s="413"/>
    </row>
    <row r="3" spans="1:13" s="148" customFormat="1" ht="31.2" x14ac:dyDescent="0.3">
      <c r="A3" s="420" t="s">
        <v>277</v>
      </c>
      <c r="B3" s="420"/>
      <c r="C3" s="160" t="s">
        <v>275</v>
      </c>
      <c r="D3" s="161" t="s">
        <v>278</v>
      </c>
      <c r="E3" s="162" t="s">
        <v>283</v>
      </c>
      <c r="F3" s="163" t="s">
        <v>282</v>
      </c>
      <c r="G3" s="164" t="s">
        <v>281</v>
      </c>
      <c r="H3" s="165" t="s">
        <v>280</v>
      </c>
      <c r="I3" s="166" t="s">
        <v>279</v>
      </c>
      <c r="J3" s="421" t="s">
        <v>276</v>
      </c>
      <c r="K3" s="421"/>
      <c r="L3" s="422"/>
      <c r="M3" s="422"/>
    </row>
    <row r="4" spans="1:13" ht="54.6" thickBot="1" x14ac:dyDescent="0.35">
      <c r="A4" s="75" t="s">
        <v>2</v>
      </c>
      <c r="B4" s="75" t="s">
        <v>3</v>
      </c>
      <c r="C4" s="75" t="s">
        <v>4</v>
      </c>
      <c r="D4" s="75" t="s">
        <v>5</v>
      </c>
      <c r="E4" s="75" t="s">
        <v>6</v>
      </c>
      <c r="F4" s="75" t="s">
        <v>7</v>
      </c>
      <c r="G4" s="75" t="s">
        <v>8</v>
      </c>
      <c r="H4" s="75" t="s">
        <v>265</v>
      </c>
      <c r="I4" s="75" t="s">
        <v>9</v>
      </c>
      <c r="J4" s="75" t="s">
        <v>10</v>
      </c>
      <c r="K4" s="75" t="s">
        <v>11</v>
      </c>
      <c r="L4" s="75" t="s">
        <v>12</v>
      </c>
      <c r="M4" s="75" t="s">
        <v>13</v>
      </c>
    </row>
    <row r="5" spans="1:13" ht="96" customHeight="1" thickTop="1" x14ac:dyDescent="0.3">
      <c r="A5" s="82" t="s">
        <v>14</v>
      </c>
      <c r="B5" s="82" t="s">
        <v>15</v>
      </c>
      <c r="C5" s="82" t="s">
        <v>16</v>
      </c>
      <c r="D5" s="82" t="s">
        <v>17</v>
      </c>
      <c r="E5" s="82" t="s">
        <v>18</v>
      </c>
      <c r="F5" s="82" t="s">
        <v>19</v>
      </c>
      <c r="G5" s="82" t="s">
        <v>20</v>
      </c>
      <c r="H5" s="83">
        <v>45089</v>
      </c>
      <c r="I5" s="83">
        <v>45169</v>
      </c>
      <c r="J5" s="82" t="s">
        <v>21</v>
      </c>
      <c r="K5" s="82" t="s">
        <v>359</v>
      </c>
      <c r="L5" s="82" t="s">
        <v>360</v>
      </c>
      <c r="M5" s="82"/>
    </row>
    <row r="6" spans="1:13" ht="30" customHeight="1" x14ac:dyDescent="0.3">
      <c r="A6" s="84" t="s">
        <v>14</v>
      </c>
      <c r="B6" s="84" t="s">
        <v>22</v>
      </c>
      <c r="C6" s="84" t="s">
        <v>23</v>
      </c>
      <c r="D6" s="84" t="s">
        <v>17</v>
      </c>
      <c r="E6" s="84" t="s">
        <v>24</v>
      </c>
      <c r="F6" s="84" t="s">
        <v>19</v>
      </c>
      <c r="G6" s="84"/>
      <c r="H6" s="85">
        <v>45089</v>
      </c>
      <c r="I6" s="85">
        <v>45169</v>
      </c>
      <c r="J6" s="84" t="s">
        <v>21</v>
      </c>
      <c r="K6" s="84" t="s">
        <v>359</v>
      </c>
      <c r="L6" s="84" t="s">
        <v>21</v>
      </c>
      <c r="M6" s="84"/>
    </row>
    <row r="7" spans="1:13" ht="31.2" x14ac:dyDescent="0.3">
      <c r="A7" s="84" t="s">
        <v>14</v>
      </c>
      <c r="B7" s="84" t="s">
        <v>25</v>
      </c>
      <c r="C7" s="84" t="s">
        <v>26</v>
      </c>
      <c r="D7" s="84" t="s">
        <v>17</v>
      </c>
      <c r="E7" s="84" t="s">
        <v>27</v>
      </c>
      <c r="F7" s="84" t="s">
        <v>19</v>
      </c>
      <c r="G7" s="391" t="s">
        <v>428</v>
      </c>
      <c r="H7" s="85">
        <v>45092</v>
      </c>
      <c r="I7" s="85">
        <v>45169</v>
      </c>
      <c r="J7" s="85" t="s">
        <v>21</v>
      </c>
      <c r="K7" s="84" t="s">
        <v>359</v>
      </c>
      <c r="L7" s="391" t="s">
        <v>399</v>
      </c>
      <c r="M7" s="84"/>
    </row>
    <row r="8" spans="1:13" ht="31.2" x14ac:dyDescent="0.3">
      <c r="A8" s="84" t="s">
        <v>14</v>
      </c>
      <c r="B8" s="84" t="s">
        <v>29</v>
      </c>
      <c r="C8" s="84" t="s">
        <v>30</v>
      </c>
      <c r="D8" s="84" t="s">
        <v>17</v>
      </c>
      <c r="E8" s="84" t="s">
        <v>24</v>
      </c>
      <c r="F8" s="84" t="s">
        <v>19</v>
      </c>
      <c r="G8" s="391" t="s">
        <v>85</v>
      </c>
      <c r="H8" s="85">
        <v>45092</v>
      </c>
      <c r="I8" s="85">
        <v>45169</v>
      </c>
      <c r="J8" s="85" t="s">
        <v>21</v>
      </c>
      <c r="K8" s="84" t="s">
        <v>359</v>
      </c>
      <c r="L8" s="84" t="s">
        <v>21</v>
      </c>
      <c r="M8" s="84"/>
    </row>
    <row r="9" spans="1:13" ht="31.8" thickBot="1" x14ac:dyDescent="0.35">
      <c r="A9" s="86" t="s">
        <v>14</v>
      </c>
      <c r="B9" s="86" t="s">
        <v>31</v>
      </c>
      <c r="C9" s="86" t="s">
        <v>32</v>
      </c>
      <c r="D9" s="86" t="s">
        <v>17</v>
      </c>
      <c r="E9" s="86" t="s">
        <v>24</v>
      </c>
      <c r="F9" s="86" t="s">
        <v>19</v>
      </c>
      <c r="G9" s="86" t="s">
        <v>389</v>
      </c>
      <c r="H9" s="87">
        <v>45092</v>
      </c>
      <c r="I9" s="87">
        <v>45169</v>
      </c>
      <c r="J9" s="87" t="s">
        <v>21</v>
      </c>
      <c r="K9" s="86" t="s">
        <v>359</v>
      </c>
      <c r="L9" s="395" t="s">
        <v>399</v>
      </c>
      <c r="M9" s="86"/>
    </row>
    <row r="10" spans="1:13" ht="31.8" thickTop="1" x14ac:dyDescent="0.3">
      <c r="A10" s="88" t="s">
        <v>33</v>
      </c>
      <c r="B10" s="88" t="s">
        <v>34</v>
      </c>
      <c r="C10" s="88" t="s">
        <v>35</v>
      </c>
      <c r="D10" s="88" t="s">
        <v>17</v>
      </c>
      <c r="E10" s="88" t="s">
        <v>36</v>
      </c>
      <c r="F10" s="88" t="s">
        <v>37</v>
      </c>
      <c r="G10" s="88"/>
      <c r="H10" s="89">
        <v>45201</v>
      </c>
      <c r="I10" s="89">
        <v>45212</v>
      </c>
      <c r="J10" s="89" t="s">
        <v>21</v>
      </c>
      <c r="K10" s="89" t="s">
        <v>370</v>
      </c>
      <c r="L10" s="89" t="s">
        <v>375</v>
      </c>
      <c r="M10" s="89"/>
    </row>
    <row r="11" spans="1:13" ht="31.2" x14ac:dyDescent="0.3">
      <c r="A11" s="90" t="s">
        <v>33</v>
      </c>
      <c r="B11" s="90" t="s">
        <v>38</v>
      </c>
      <c r="C11" s="90" t="s">
        <v>39</v>
      </c>
      <c r="D11" s="90" t="s">
        <v>17</v>
      </c>
      <c r="E11" s="90" t="s">
        <v>40</v>
      </c>
      <c r="F11" s="90" t="s">
        <v>41</v>
      </c>
      <c r="G11" s="90" t="s">
        <v>42</v>
      </c>
      <c r="H11" s="91">
        <v>45201</v>
      </c>
      <c r="I11" s="91">
        <v>45212</v>
      </c>
      <c r="J11" s="90" t="s">
        <v>21</v>
      </c>
      <c r="K11" s="91" t="s">
        <v>370</v>
      </c>
      <c r="L11" s="90" t="s">
        <v>21</v>
      </c>
      <c r="M11" s="91"/>
    </row>
    <row r="12" spans="1:13" ht="97.2" customHeight="1" x14ac:dyDescent="0.3">
      <c r="A12" s="90" t="s">
        <v>33</v>
      </c>
      <c r="B12" s="90" t="s">
        <v>43</v>
      </c>
      <c r="C12" s="90" t="s">
        <v>385</v>
      </c>
      <c r="D12" s="90" t="s">
        <v>44</v>
      </c>
      <c r="E12" s="90" t="s">
        <v>45</v>
      </c>
      <c r="F12" s="90" t="s">
        <v>46</v>
      </c>
      <c r="G12" s="90" t="s">
        <v>47</v>
      </c>
      <c r="H12" s="91">
        <v>45201</v>
      </c>
      <c r="I12" s="91">
        <v>45212</v>
      </c>
      <c r="J12" s="91" t="s">
        <v>21</v>
      </c>
      <c r="K12" s="91" t="s">
        <v>370</v>
      </c>
      <c r="L12" s="91">
        <v>45245</v>
      </c>
      <c r="M12" s="91"/>
    </row>
    <row r="13" spans="1:13" ht="31.2" x14ac:dyDescent="0.3">
      <c r="A13" s="90" t="s">
        <v>33</v>
      </c>
      <c r="B13" s="90" t="s">
        <v>43</v>
      </c>
      <c r="C13" s="90" t="s">
        <v>48</v>
      </c>
      <c r="D13" s="90" t="s">
        <v>44</v>
      </c>
      <c r="E13" s="90" t="s">
        <v>49</v>
      </c>
      <c r="F13" s="90" t="s">
        <v>19</v>
      </c>
      <c r="G13" s="90" t="s">
        <v>50</v>
      </c>
      <c r="H13" s="91">
        <v>45201</v>
      </c>
      <c r="I13" s="91">
        <v>45212</v>
      </c>
      <c r="J13" s="91" t="s">
        <v>21</v>
      </c>
      <c r="K13" s="91" t="s">
        <v>370</v>
      </c>
      <c r="L13" s="91" t="s">
        <v>378</v>
      </c>
      <c r="M13" s="91"/>
    </row>
    <row r="14" spans="1:13" ht="31.2" x14ac:dyDescent="0.3">
      <c r="A14" s="90" t="s">
        <v>33</v>
      </c>
      <c r="B14" s="90" t="s">
        <v>51</v>
      </c>
      <c r="C14" s="90" t="s">
        <v>52</v>
      </c>
      <c r="D14" s="90" t="s">
        <v>44</v>
      </c>
      <c r="E14" s="90" t="s">
        <v>24</v>
      </c>
      <c r="F14" s="90" t="s">
        <v>19</v>
      </c>
      <c r="G14" s="90" t="s">
        <v>53</v>
      </c>
      <c r="H14" s="91">
        <v>45201</v>
      </c>
      <c r="I14" s="91">
        <v>45212</v>
      </c>
      <c r="J14" s="91" t="s">
        <v>21</v>
      </c>
      <c r="K14" s="91" t="s">
        <v>370</v>
      </c>
      <c r="L14" s="92" t="s">
        <v>371</v>
      </c>
      <c r="M14" s="91"/>
    </row>
    <row r="15" spans="1:13" ht="78" x14ac:dyDescent="0.3">
      <c r="A15" s="90" t="s">
        <v>33</v>
      </c>
      <c r="B15" s="90" t="s">
        <v>54</v>
      </c>
      <c r="C15" s="90" t="s">
        <v>322</v>
      </c>
      <c r="D15" s="90" t="s">
        <v>44</v>
      </c>
      <c r="E15" s="90" t="s">
        <v>55</v>
      </c>
      <c r="F15" s="90" t="s">
        <v>46</v>
      </c>
      <c r="G15" s="90"/>
      <c r="H15" s="91">
        <v>45201</v>
      </c>
      <c r="I15" s="91">
        <v>45212</v>
      </c>
      <c r="J15" s="91" t="s">
        <v>21</v>
      </c>
      <c r="K15" s="91" t="s">
        <v>370</v>
      </c>
      <c r="L15" s="91">
        <v>45245</v>
      </c>
      <c r="M15" s="91"/>
    </row>
    <row r="16" spans="1:13" ht="31.2" x14ac:dyDescent="0.3">
      <c r="A16" s="327" t="s">
        <v>33</v>
      </c>
      <c r="B16" s="327" t="s">
        <v>324</v>
      </c>
      <c r="C16" s="327" t="s">
        <v>325</v>
      </c>
      <c r="D16" s="327" t="s">
        <v>44</v>
      </c>
      <c r="E16" s="327" t="s">
        <v>24</v>
      </c>
      <c r="F16" s="327" t="s">
        <v>19</v>
      </c>
      <c r="G16" s="327" t="s">
        <v>323</v>
      </c>
      <c r="H16" s="91">
        <v>45201</v>
      </c>
      <c r="I16" s="91">
        <v>45212</v>
      </c>
      <c r="J16" s="91" t="s">
        <v>21</v>
      </c>
      <c r="K16" s="91" t="s">
        <v>370</v>
      </c>
      <c r="L16" s="329" t="s">
        <v>326</v>
      </c>
      <c r="M16" s="328"/>
    </row>
    <row r="17" spans="1:18" ht="31.8" thickBot="1" x14ac:dyDescent="0.35">
      <c r="A17" s="93" t="s">
        <v>33</v>
      </c>
      <c r="B17" s="93" t="s">
        <v>54</v>
      </c>
      <c r="C17" s="93" t="s">
        <v>56</v>
      </c>
      <c r="D17" s="93" t="s">
        <v>44</v>
      </c>
      <c r="E17" s="93" t="s">
        <v>57</v>
      </c>
      <c r="F17" s="93" t="s">
        <v>19</v>
      </c>
      <c r="G17" s="93"/>
      <c r="H17" s="94">
        <v>45201</v>
      </c>
      <c r="I17" s="94">
        <v>45212</v>
      </c>
      <c r="J17" s="94" t="s">
        <v>21</v>
      </c>
      <c r="K17" s="94" t="s">
        <v>370</v>
      </c>
      <c r="L17" s="94" t="s">
        <v>372</v>
      </c>
      <c r="M17" s="94"/>
    </row>
    <row r="18" spans="1:18" ht="60" customHeight="1" thickTop="1" thickBot="1" x14ac:dyDescent="0.35">
      <c r="A18" s="95" t="s">
        <v>58</v>
      </c>
      <c r="B18" s="95" t="s">
        <v>59</v>
      </c>
      <c r="C18" s="95" t="s">
        <v>60</v>
      </c>
      <c r="D18" s="95" t="s">
        <v>44</v>
      </c>
      <c r="E18" s="95" t="s">
        <v>321</v>
      </c>
      <c r="F18" s="95" t="s">
        <v>61</v>
      </c>
      <c r="G18" s="95" t="s">
        <v>42</v>
      </c>
      <c r="H18" s="96">
        <v>45261</v>
      </c>
      <c r="I18" s="96">
        <v>45275</v>
      </c>
      <c r="J18" s="95" t="s">
        <v>376</v>
      </c>
      <c r="K18" s="95" t="s">
        <v>377</v>
      </c>
      <c r="L18" s="95" t="s">
        <v>21</v>
      </c>
      <c r="M18" s="96"/>
    </row>
    <row r="19" spans="1:18" ht="32.4" thickTop="1" thickBot="1" x14ac:dyDescent="0.35">
      <c r="A19" s="97" t="s">
        <v>62</v>
      </c>
      <c r="B19" s="97" t="s">
        <v>63</v>
      </c>
      <c r="C19" s="97" t="s">
        <v>64</v>
      </c>
      <c r="D19" s="97" t="s">
        <v>44</v>
      </c>
      <c r="E19" s="97" t="s">
        <v>18</v>
      </c>
      <c r="F19" s="97" t="s">
        <v>65</v>
      </c>
      <c r="G19" s="97" t="s">
        <v>66</v>
      </c>
      <c r="H19" s="98">
        <v>45345</v>
      </c>
      <c r="I19" s="98">
        <v>45358</v>
      </c>
      <c r="J19" s="97" t="s">
        <v>361</v>
      </c>
      <c r="K19" s="97" t="s">
        <v>21</v>
      </c>
      <c r="L19" s="97" t="s">
        <v>21</v>
      </c>
      <c r="M19" s="97"/>
    </row>
    <row r="20" spans="1:18" ht="31.5" customHeight="1" thickTop="1" thickBot="1" x14ac:dyDescent="0.35">
      <c r="A20" s="414" t="s">
        <v>67</v>
      </c>
      <c r="B20" s="415"/>
      <c r="C20" s="415"/>
      <c r="D20" s="415"/>
      <c r="E20" s="415"/>
      <c r="F20" s="415"/>
      <c r="G20" s="415"/>
      <c r="H20" s="415"/>
      <c r="I20" s="415"/>
      <c r="J20" s="415"/>
      <c r="K20" s="415"/>
      <c r="L20" s="415"/>
      <c r="M20" s="416"/>
      <c r="N20" s="78"/>
      <c r="O20" s="78"/>
      <c r="P20" s="78"/>
      <c r="Q20" s="78"/>
      <c r="R20" s="79"/>
    </row>
    <row r="21" spans="1:18" ht="150" customHeight="1" thickTop="1" x14ac:dyDescent="0.3">
      <c r="A21" s="144" t="s">
        <v>68</v>
      </c>
      <c r="B21" s="144" t="s">
        <v>69</v>
      </c>
      <c r="C21" s="144" t="s">
        <v>70</v>
      </c>
      <c r="D21" s="144" t="s">
        <v>44</v>
      </c>
      <c r="E21" s="144" t="s">
        <v>71</v>
      </c>
      <c r="F21" s="144" t="s">
        <v>61</v>
      </c>
      <c r="G21" s="392" t="s">
        <v>396</v>
      </c>
      <c r="H21" s="99">
        <v>45446</v>
      </c>
      <c r="I21" s="99">
        <v>45492</v>
      </c>
      <c r="J21" s="144" t="s">
        <v>373</v>
      </c>
      <c r="K21" s="144" t="s">
        <v>374</v>
      </c>
      <c r="L21" s="144" t="s">
        <v>21</v>
      </c>
      <c r="M21" s="144"/>
    </row>
    <row r="22" spans="1:18" ht="31.2" x14ac:dyDescent="0.3">
      <c r="A22" s="145" t="s">
        <v>68</v>
      </c>
      <c r="B22" s="326" t="s">
        <v>72</v>
      </c>
      <c r="C22" s="145" t="s">
        <v>73</v>
      </c>
      <c r="D22" s="145" t="s">
        <v>44</v>
      </c>
      <c r="E22" s="145" t="s">
        <v>24</v>
      </c>
      <c r="F22" s="145" t="s">
        <v>19</v>
      </c>
      <c r="G22" s="145" t="s">
        <v>74</v>
      </c>
      <c r="H22" s="100">
        <v>45446</v>
      </c>
      <c r="I22" s="100">
        <v>45492</v>
      </c>
      <c r="J22" s="145" t="s">
        <v>373</v>
      </c>
      <c r="K22" s="145" t="s">
        <v>374</v>
      </c>
      <c r="L22" s="145" t="s">
        <v>21</v>
      </c>
      <c r="M22" s="145"/>
    </row>
    <row r="23" spans="1:18" ht="125.4" thickBot="1" x14ac:dyDescent="0.35">
      <c r="A23" s="146" t="s">
        <v>68</v>
      </c>
      <c r="B23" s="146" t="s">
        <v>75</v>
      </c>
      <c r="C23" s="146" t="s">
        <v>76</v>
      </c>
      <c r="D23" s="146" t="s">
        <v>44</v>
      </c>
      <c r="E23" s="146" t="s">
        <v>77</v>
      </c>
      <c r="F23" s="146" t="s">
        <v>78</v>
      </c>
      <c r="G23" s="146" t="s">
        <v>79</v>
      </c>
      <c r="H23" s="101">
        <v>45446</v>
      </c>
      <c r="I23" s="101">
        <v>45492</v>
      </c>
      <c r="J23" s="146" t="s">
        <v>373</v>
      </c>
      <c r="K23" s="146" t="s">
        <v>374</v>
      </c>
      <c r="L23" s="101">
        <v>45533</v>
      </c>
      <c r="M23" s="146"/>
    </row>
    <row r="24" spans="1:18" s="45" customFormat="1" ht="63" thickTop="1" x14ac:dyDescent="0.3">
      <c r="A24" s="149" t="s">
        <v>266</v>
      </c>
      <c r="B24" s="149" t="s">
        <v>80</v>
      </c>
      <c r="C24" s="149" t="s">
        <v>16</v>
      </c>
      <c r="D24" s="149" t="s">
        <v>44</v>
      </c>
      <c r="E24" s="149" t="s">
        <v>18</v>
      </c>
      <c r="F24" s="149" t="s">
        <v>19</v>
      </c>
      <c r="G24" s="149" t="s">
        <v>81</v>
      </c>
      <c r="H24" s="150">
        <v>45453</v>
      </c>
      <c r="I24" s="150">
        <v>45535</v>
      </c>
      <c r="J24" s="149" t="s">
        <v>21</v>
      </c>
      <c r="K24" s="149" t="s">
        <v>362</v>
      </c>
      <c r="L24" s="149" t="s">
        <v>360</v>
      </c>
      <c r="M24" s="149"/>
    </row>
    <row r="25" spans="1:18" s="45" customFormat="1" ht="30" customHeight="1" x14ac:dyDescent="0.3">
      <c r="A25" s="151" t="s">
        <v>266</v>
      </c>
      <c r="B25" s="151" t="s">
        <v>82</v>
      </c>
      <c r="C25" s="151" t="s">
        <v>23</v>
      </c>
      <c r="D25" s="151" t="s">
        <v>44</v>
      </c>
      <c r="E25" s="151" t="s">
        <v>24</v>
      </c>
      <c r="F25" s="151" t="s">
        <v>19</v>
      </c>
      <c r="G25" s="151"/>
      <c r="H25" s="152">
        <v>45453</v>
      </c>
      <c r="I25" s="152">
        <v>45535</v>
      </c>
      <c r="J25" s="151" t="s">
        <v>21</v>
      </c>
      <c r="K25" s="151" t="s">
        <v>362</v>
      </c>
      <c r="L25" s="151" t="s">
        <v>21</v>
      </c>
      <c r="M25" s="151"/>
    </row>
    <row r="26" spans="1:18" s="45" customFormat="1" ht="31.2" x14ac:dyDescent="0.3">
      <c r="A26" s="151" t="s">
        <v>266</v>
      </c>
      <c r="B26" s="151" t="s">
        <v>83</v>
      </c>
      <c r="C26" s="151" t="s">
        <v>26</v>
      </c>
      <c r="D26" s="151" t="s">
        <v>44</v>
      </c>
      <c r="E26" s="151" t="s">
        <v>27</v>
      </c>
      <c r="F26" s="151" t="s">
        <v>19</v>
      </c>
      <c r="G26" s="151" t="s">
        <v>28</v>
      </c>
      <c r="H26" s="152">
        <v>45453</v>
      </c>
      <c r="I26" s="152">
        <v>45535</v>
      </c>
      <c r="J26" s="152" t="s">
        <v>21</v>
      </c>
      <c r="K26" s="151" t="s">
        <v>362</v>
      </c>
      <c r="L26" s="391" t="s">
        <v>399</v>
      </c>
      <c r="M26" s="151"/>
    </row>
    <row r="27" spans="1:18" s="45" customFormat="1" ht="31.2" x14ac:dyDescent="0.3">
      <c r="A27" s="151" t="s">
        <v>266</v>
      </c>
      <c r="B27" s="151" t="s">
        <v>84</v>
      </c>
      <c r="C27" s="151" t="s">
        <v>30</v>
      </c>
      <c r="D27" s="151" t="s">
        <v>44</v>
      </c>
      <c r="E27" s="151" t="s">
        <v>24</v>
      </c>
      <c r="F27" s="151" t="s">
        <v>19</v>
      </c>
      <c r="G27" s="391" t="s">
        <v>392</v>
      </c>
      <c r="H27" s="152">
        <v>45453</v>
      </c>
      <c r="I27" s="152">
        <v>45535</v>
      </c>
      <c r="J27" s="152" t="s">
        <v>21</v>
      </c>
      <c r="K27" s="151" t="s">
        <v>362</v>
      </c>
      <c r="L27" s="151" t="s">
        <v>21</v>
      </c>
      <c r="M27" s="151"/>
    </row>
    <row r="28" spans="1:18" ht="31.8" thickBot="1" x14ac:dyDescent="0.35">
      <c r="A28" s="153" t="s">
        <v>266</v>
      </c>
      <c r="B28" s="153" t="s">
        <v>86</v>
      </c>
      <c r="C28" s="153" t="s">
        <v>32</v>
      </c>
      <c r="D28" s="153" t="s">
        <v>44</v>
      </c>
      <c r="E28" s="153" t="s">
        <v>24</v>
      </c>
      <c r="F28" s="153" t="s">
        <v>19</v>
      </c>
      <c r="G28" s="153" t="s">
        <v>389</v>
      </c>
      <c r="H28" s="154">
        <v>45453</v>
      </c>
      <c r="I28" s="154">
        <v>45535</v>
      </c>
      <c r="J28" s="154" t="s">
        <v>21</v>
      </c>
      <c r="K28" s="153" t="s">
        <v>362</v>
      </c>
      <c r="L28" s="386" t="s">
        <v>399</v>
      </c>
      <c r="M28" s="153"/>
    </row>
    <row r="29" spans="1:18" ht="32.4" thickTop="1" thickBot="1" x14ac:dyDescent="0.35">
      <c r="A29" s="417" t="s">
        <v>87</v>
      </c>
      <c r="B29" s="418"/>
      <c r="C29" s="418"/>
      <c r="D29" s="418"/>
      <c r="E29" s="418"/>
      <c r="F29" s="418"/>
      <c r="G29" s="418"/>
      <c r="H29" s="418"/>
      <c r="I29" s="418"/>
      <c r="J29" s="418"/>
      <c r="K29" s="418"/>
      <c r="L29" s="418"/>
      <c r="M29" s="419"/>
      <c r="N29" s="80"/>
      <c r="O29" s="80"/>
      <c r="P29" s="80"/>
      <c r="Q29" s="80"/>
      <c r="R29" s="81"/>
    </row>
    <row r="30" spans="1:18" s="48" customFormat="1" ht="31.8" thickTop="1" x14ac:dyDescent="0.3">
      <c r="A30" s="102" t="s">
        <v>267</v>
      </c>
      <c r="B30" s="102" t="s">
        <v>88</v>
      </c>
      <c r="C30" s="102" t="s">
        <v>89</v>
      </c>
      <c r="D30" s="102" t="s">
        <v>17</v>
      </c>
      <c r="E30" s="102" t="s">
        <v>24</v>
      </c>
      <c r="F30" s="102" t="s">
        <v>90</v>
      </c>
      <c r="G30" s="102"/>
      <c r="H30" s="102" t="s">
        <v>363</v>
      </c>
      <c r="I30" s="402">
        <v>45359</v>
      </c>
      <c r="J30" s="103" t="s">
        <v>21</v>
      </c>
      <c r="K30" s="392" t="s">
        <v>433</v>
      </c>
      <c r="L30" s="402">
        <v>45387</v>
      </c>
      <c r="M30" s="102"/>
    </row>
    <row r="31" spans="1:18" s="48" customFormat="1" ht="31.2" x14ac:dyDescent="0.3">
      <c r="A31" s="104" t="s">
        <v>91</v>
      </c>
      <c r="B31" s="104" t="s">
        <v>92</v>
      </c>
      <c r="C31" s="104" t="s">
        <v>93</v>
      </c>
      <c r="D31" s="104" t="s">
        <v>17</v>
      </c>
      <c r="E31" s="104" t="s">
        <v>24</v>
      </c>
      <c r="F31" s="104" t="s">
        <v>94</v>
      </c>
      <c r="G31" s="104"/>
      <c r="H31" s="104" t="s">
        <v>363</v>
      </c>
      <c r="I31" s="400">
        <v>45359</v>
      </c>
      <c r="J31" s="105" t="s">
        <v>21</v>
      </c>
      <c r="K31" s="392" t="s">
        <v>433</v>
      </c>
      <c r="L31" s="402">
        <v>45387</v>
      </c>
      <c r="M31" s="104"/>
    </row>
    <row r="32" spans="1:18" ht="55.95" customHeight="1" x14ac:dyDescent="0.3">
      <c r="A32" s="104" t="s">
        <v>267</v>
      </c>
      <c r="B32" s="104" t="s">
        <v>95</v>
      </c>
      <c r="C32" s="104" t="s">
        <v>96</v>
      </c>
      <c r="D32" s="104" t="s">
        <v>44</v>
      </c>
      <c r="E32" s="104" t="s">
        <v>97</v>
      </c>
      <c r="F32" s="104" t="s">
        <v>37</v>
      </c>
      <c r="G32" s="104" t="s">
        <v>388</v>
      </c>
      <c r="H32" s="104" t="s">
        <v>363</v>
      </c>
      <c r="I32" s="105">
        <v>45352</v>
      </c>
      <c r="J32" s="105" t="s">
        <v>21</v>
      </c>
      <c r="K32" s="391" t="s">
        <v>431</v>
      </c>
      <c r="L32" s="105" t="s">
        <v>21</v>
      </c>
      <c r="M32" s="104"/>
    </row>
    <row r="33" spans="1:13" ht="31.2" x14ac:dyDescent="0.3">
      <c r="A33" s="104" t="s">
        <v>267</v>
      </c>
      <c r="B33" s="104" t="s">
        <v>98</v>
      </c>
      <c r="C33" s="104" t="s">
        <v>99</v>
      </c>
      <c r="D33" s="104" t="s">
        <v>44</v>
      </c>
      <c r="E33" s="104" t="s">
        <v>27</v>
      </c>
      <c r="F33" s="104" t="s">
        <v>19</v>
      </c>
      <c r="G33" s="104" t="s">
        <v>100</v>
      </c>
      <c r="H33" s="104" t="s">
        <v>363</v>
      </c>
      <c r="I33" s="105">
        <v>45387</v>
      </c>
      <c r="J33" s="105" t="s">
        <v>21</v>
      </c>
      <c r="K33" s="104" t="s">
        <v>364</v>
      </c>
      <c r="L33" s="105">
        <v>45392</v>
      </c>
      <c r="M33" s="104"/>
    </row>
    <row r="34" spans="1:13" ht="30" customHeight="1" x14ac:dyDescent="0.3">
      <c r="A34" s="104" t="s">
        <v>267</v>
      </c>
      <c r="B34" s="104" t="s">
        <v>101</v>
      </c>
      <c r="C34" s="104" t="s">
        <v>102</v>
      </c>
      <c r="D34" s="104" t="s">
        <v>44</v>
      </c>
      <c r="E34" s="104" t="s">
        <v>103</v>
      </c>
      <c r="F34" s="104" t="s">
        <v>19</v>
      </c>
      <c r="G34" s="104"/>
      <c r="H34" s="104" t="s">
        <v>363</v>
      </c>
      <c r="I34" s="105">
        <v>45412</v>
      </c>
      <c r="J34" s="105" t="s">
        <v>21</v>
      </c>
      <c r="K34" s="104" t="s">
        <v>365</v>
      </c>
      <c r="L34" s="105">
        <v>45419</v>
      </c>
      <c r="M34" s="104"/>
    </row>
    <row r="35" spans="1:13" ht="46.8" x14ac:dyDescent="0.3">
      <c r="A35" s="104" t="s">
        <v>267</v>
      </c>
      <c r="B35" s="104" t="s">
        <v>104</v>
      </c>
      <c r="C35" s="104" t="s">
        <v>105</v>
      </c>
      <c r="D35" s="104" t="s">
        <v>44</v>
      </c>
      <c r="E35" s="104" t="s">
        <v>106</v>
      </c>
      <c r="F35" s="104" t="s">
        <v>19</v>
      </c>
      <c r="G35" s="104"/>
      <c r="H35" s="105" t="s">
        <v>363</v>
      </c>
      <c r="I35" s="400">
        <v>45450</v>
      </c>
      <c r="J35" s="105" t="s">
        <v>21</v>
      </c>
      <c r="K35" s="391" t="s">
        <v>431</v>
      </c>
      <c r="L35" s="400">
        <v>45457</v>
      </c>
      <c r="M35" s="105"/>
    </row>
    <row r="36" spans="1:13" ht="46.8" x14ac:dyDescent="0.3">
      <c r="A36" s="104" t="s">
        <v>267</v>
      </c>
      <c r="B36" s="104" t="s">
        <v>107</v>
      </c>
      <c r="C36" s="104" t="s">
        <v>108</v>
      </c>
      <c r="D36" s="104" t="s">
        <v>44</v>
      </c>
      <c r="E36" s="104" t="s">
        <v>109</v>
      </c>
      <c r="F36" s="104" t="s">
        <v>19</v>
      </c>
      <c r="G36" s="104"/>
      <c r="H36" s="105" t="s">
        <v>363</v>
      </c>
      <c r="I36" s="105">
        <v>45470</v>
      </c>
      <c r="J36" s="105" t="s">
        <v>21</v>
      </c>
      <c r="K36" s="105" t="s">
        <v>366</v>
      </c>
      <c r="L36" s="105">
        <v>45471</v>
      </c>
      <c r="M36" s="105"/>
    </row>
    <row r="37" spans="1:13" ht="31.2" x14ac:dyDescent="0.3">
      <c r="A37" s="104" t="s">
        <v>267</v>
      </c>
      <c r="B37" s="104" t="s">
        <v>110</v>
      </c>
      <c r="C37" s="104" t="s">
        <v>111</v>
      </c>
      <c r="D37" s="104" t="s">
        <v>44</v>
      </c>
      <c r="E37" s="104" t="s">
        <v>103</v>
      </c>
      <c r="F37" s="104" t="s">
        <v>19</v>
      </c>
      <c r="G37" s="104"/>
      <c r="H37" s="105" t="s">
        <v>363</v>
      </c>
      <c r="I37" s="105">
        <v>45470</v>
      </c>
      <c r="J37" s="105" t="s">
        <v>21</v>
      </c>
      <c r="K37" s="105" t="s">
        <v>366</v>
      </c>
      <c r="L37" s="105">
        <v>45471</v>
      </c>
      <c r="M37" s="105"/>
    </row>
    <row r="38" spans="1:13" ht="31.2" x14ac:dyDescent="0.3">
      <c r="A38" s="104" t="s">
        <v>267</v>
      </c>
      <c r="B38" s="104" t="s">
        <v>112</v>
      </c>
      <c r="C38" s="104" t="s">
        <v>113</v>
      </c>
      <c r="D38" s="104" t="s">
        <v>44</v>
      </c>
      <c r="E38" s="104" t="s">
        <v>114</v>
      </c>
      <c r="F38" s="104" t="s">
        <v>37</v>
      </c>
      <c r="G38" s="104"/>
      <c r="H38" s="105" t="s">
        <v>363</v>
      </c>
      <c r="I38" s="105">
        <v>45470</v>
      </c>
      <c r="J38" s="105" t="s">
        <v>21</v>
      </c>
      <c r="K38" s="105" t="s">
        <v>366</v>
      </c>
      <c r="L38" s="105">
        <v>45471</v>
      </c>
      <c r="M38" s="105"/>
    </row>
    <row r="39" spans="1:13" ht="31.2" x14ac:dyDescent="0.3">
      <c r="A39" s="104" t="s">
        <v>267</v>
      </c>
      <c r="B39" s="104" t="s">
        <v>115</v>
      </c>
      <c r="C39" s="104" t="s">
        <v>116</v>
      </c>
      <c r="D39" s="104" t="s">
        <v>44</v>
      </c>
      <c r="E39" s="104" t="s">
        <v>117</v>
      </c>
      <c r="F39" s="104" t="s">
        <v>37</v>
      </c>
      <c r="G39" s="104"/>
      <c r="H39" s="105" t="s">
        <v>363</v>
      </c>
      <c r="I39" s="105">
        <v>45470</v>
      </c>
      <c r="J39" s="105" t="s">
        <v>21</v>
      </c>
      <c r="K39" s="105" t="s">
        <v>366</v>
      </c>
      <c r="L39" s="105" t="s">
        <v>21</v>
      </c>
      <c r="M39" s="105"/>
    </row>
    <row r="40" spans="1:13" ht="31.2" x14ac:dyDescent="0.3">
      <c r="A40" s="104" t="s">
        <v>267</v>
      </c>
      <c r="B40" s="104" t="s">
        <v>115</v>
      </c>
      <c r="C40" s="104" t="s">
        <v>56</v>
      </c>
      <c r="D40" s="104" t="s">
        <v>44</v>
      </c>
      <c r="E40" s="104" t="s">
        <v>57</v>
      </c>
      <c r="F40" s="104" t="s">
        <v>37</v>
      </c>
      <c r="G40" s="104"/>
      <c r="H40" s="105" t="s">
        <v>363</v>
      </c>
      <c r="I40" s="105">
        <v>45470</v>
      </c>
      <c r="J40" s="105" t="s">
        <v>21</v>
      </c>
      <c r="K40" s="105" t="s">
        <v>366</v>
      </c>
      <c r="L40" s="105" t="s">
        <v>372</v>
      </c>
      <c r="M40" s="105"/>
    </row>
    <row r="41" spans="1:13" ht="62.4" customHeight="1" x14ac:dyDescent="0.3">
      <c r="A41" s="104" t="s">
        <v>267</v>
      </c>
      <c r="B41" s="104" t="s">
        <v>118</v>
      </c>
      <c r="C41" s="104" t="s">
        <v>119</v>
      </c>
      <c r="D41" s="104" t="s">
        <v>44</v>
      </c>
      <c r="E41" s="104" t="s">
        <v>120</v>
      </c>
      <c r="F41" s="104" t="s">
        <v>37</v>
      </c>
      <c r="G41" s="104"/>
      <c r="H41" s="105" t="s">
        <v>363</v>
      </c>
      <c r="I41" s="400">
        <v>45470</v>
      </c>
      <c r="J41" s="105" t="s">
        <v>21</v>
      </c>
      <c r="K41" s="105" t="s">
        <v>367</v>
      </c>
      <c r="L41" s="105" t="s">
        <v>21</v>
      </c>
      <c r="M41" s="105"/>
    </row>
    <row r="42" spans="1:13" ht="93.6" x14ac:dyDescent="0.3">
      <c r="A42" s="104" t="s">
        <v>267</v>
      </c>
      <c r="B42" s="104" t="s">
        <v>121</v>
      </c>
      <c r="C42" s="104" t="s">
        <v>122</v>
      </c>
      <c r="D42" s="104" t="s">
        <v>44</v>
      </c>
      <c r="E42" s="104" t="s">
        <v>123</v>
      </c>
      <c r="F42" s="104" t="s">
        <v>124</v>
      </c>
      <c r="G42" s="104"/>
      <c r="H42" s="105" t="s">
        <v>363</v>
      </c>
      <c r="I42" s="105">
        <v>45504</v>
      </c>
      <c r="J42" s="105" t="s">
        <v>21</v>
      </c>
      <c r="K42" s="105" t="s">
        <v>368</v>
      </c>
      <c r="L42" s="105" t="s">
        <v>21</v>
      </c>
      <c r="M42" s="105"/>
    </row>
    <row r="43" spans="1:13" ht="78" x14ac:dyDescent="0.3">
      <c r="A43" s="104" t="s">
        <v>267</v>
      </c>
      <c r="B43" s="106" t="s">
        <v>125</v>
      </c>
      <c r="C43" s="106" t="s">
        <v>126</v>
      </c>
      <c r="D43" s="104" t="s">
        <v>44</v>
      </c>
      <c r="E43" s="104" t="s">
        <v>27</v>
      </c>
      <c r="F43" s="104" t="s">
        <v>19</v>
      </c>
      <c r="G43" s="104" t="s">
        <v>268</v>
      </c>
      <c r="H43" s="105" t="s">
        <v>363</v>
      </c>
      <c r="I43" s="105">
        <v>45504</v>
      </c>
      <c r="J43" s="105" t="s">
        <v>21</v>
      </c>
      <c r="K43" s="105" t="s">
        <v>368</v>
      </c>
      <c r="L43" s="400">
        <v>45504</v>
      </c>
      <c r="M43" s="105"/>
    </row>
    <row r="44" spans="1:13" ht="226.2" customHeight="1" x14ac:dyDescent="0.3">
      <c r="A44" s="104" t="s">
        <v>267</v>
      </c>
      <c r="B44" s="104" t="s">
        <v>127</v>
      </c>
      <c r="C44" s="104" t="s">
        <v>128</v>
      </c>
      <c r="D44" s="104" t="s">
        <v>44</v>
      </c>
      <c r="E44" s="391" t="s">
        <v>441</v>
      </c>
      <c r="F44" s="104" t="s">
        <v>19</v>
      </c>
      <c r="G44" s="104" t="s">
        <v>100</v>
      </c>
      <c r="H44" s="105" t="s">
        <v>363</v>
      </c>
      <c r="I44" s="105">
        <v>45504</v>
      </c>
      <c r="J44" s="105" t="s">
        <v>21</v>
      </c>
      <c r="K44" s="105" t="s">
        <v>368</v>
      </c>
      <c r="L44" s="400">
        <v>45504</v>
      </c>
      <c r="M44" s="105"/>
    </row>
    <row r="45" spans="1:13" ht="78.599999999999994" thickBot="1" x14ac:dyDescent="0.35">
      <c r="A45" s="107" t="s">
        <v>267</v>
      </c>
      <c r="B45" s="107" t="s">
        <v>129</v>
      </c>
      <c r="C45" s="107" t="s">
        <v>130</v>
      </c>
      <c r="D45" s="107" t="s">
        <v>44</v>
      </c>
      <c r="E45" s="107" t="s">
        <v>27</v>
      </c>
      <c r="F45" s="107" t="s">
        <v>19</v>
      </c>
      <c r="G45" s="107" t="s">
        <v>131</v>
      </c>
      <c r="H45" s="108" t="s">
        <v>363</v>
      </c>
      <c r="I45" s="108">
        <v>45504</v>
      </c>
      <c r="J45" s="108" t="s">
        <v>21</v>
      </c>
      <c r="K45" s="108" t="s">
        <v>368</v>
      </c>
      <c r="L45" s="109" t="s">
        <v>369</v>
      </c>
      <c r="M45" s="108"/>
    </row>
    <row r="46" spans="1:13" ht="15" thickTop="1" x14ac:dyDescent="0.3">
      <c r="B46" s="47"/>
      <c r="C46" s="47"/>
      <c r="D46" s="50"/>
      <c r="H46" s="76"/>
      <c r="I46" s="76"/>
      <c r="J46" s="76"/>
      <c r="K46" s="68"/>
      <c r="L46" s="76"/>
      <c r="M46" s="77"/>
    </row>
    <row r="80" spans="1:16" s="50" customFormat="1" x14ac:dyDescent="0.3">
      <c r="A80" s="67"/>
      <c r="B80" s="48"/>
      <c r="C80" s="48"/>
      <c r="E80" s="48"/>
      <c r="F80" s="48"/>
      <c r="G80" s="48"/>
      <c r="H80" s="49"/>
      <c r="I80" s="49"/>
      <c r="J80" s="68"/>
      <c r="K80" s="68"/>
      <c r="M80" s="46"/>
      <c r="N80" s="44"/>
      <c r="O80" s="44"/>
      <c r="P80" s="44"/>
    </row>
  </sheetData>
  <mergeCells count="7">
    <mergeCell ref="A1:M1"/>
    <mergeCell ref="A2:M2"/>
    <mergeCell ref="A20:M20"/>
    <mergeCell ref="A29:M29"/>
    <mergeCell ref="A3:B3"/>
    <mergeCell ref="J3:K3"/>
    <mergeCell ref="L3:M3"/>
  </mergeCells>
  <printOptions gridLines="1"/>
  <pageMargins left="0.25" right="0.25" top="0.75" bottom="0.75" header="0.3" footer="0.3"/>
  <pageSetup paperSize="5" scale="38" fitToHeight="0" orientation="landscape" r:id="rId1"/>
  <headerFooter>
    <oddFooter>&amp;C&amp;P of &amp;N&amp;RDate Printed -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E36"/>
  <sheetViews>
    <sheetView zoomScale="130" zoomScaleNormal="130" workbookViewId="0">
      <pane ySplit="2" topLeftCell="A17" activePane="bottomLeft" state="frozen"/>
      <selection pane="bottomLeft" activeCell="B30" sqref="B30"/>
    </sheetView>
  </sheetViews>
  <sheetFormatPr defaultColWidth="9.109375" defaultRowHeight="14.4" x14ac:dyDescent="0.3"/>
  <cols>
    <col min="1" max="1" width="7.88671875" style="33" bestFit="1" customWidth="1"/>
    <col min="2" max="2" width="21.88671875" style="32" customWidth="1"/>
    <col min="3" max="3" width="34.109375" style="32" bestFit="1" customWidth="1"/>
    <col min="4" max="4" width="41.6640625" style="32" customWidth="1"/>
    <col min="5" max="5" width="11.33203125" style="33" bestFit="1" customWidth="1"/>
    <col min="6" max="16384" width="9.109375" style="32"/>
  </cols>
  <sheetData>
    <row r="1" spans="1:5" ht="21" x14ac:dyDescent="0.3">
      <c r="A1" s="423" t="s">
        <v>192</v>
      </c>
      <c r="B1" s="424"/>
      <c r="C1" s="424"/>
      <c r="D1" s="424"/>
      <c r="E1" s="425"/>
    </row>
    <row r="2" spans="1:5" x14ac:dyDescent="0.3">
      <c r="A2" s="35" t="s">
        <v>193</v>
      </c>
      <c r="B2" s="34" t="s">
        <v>194</v>
      </c>
      <c r="C2" s="34" t="s">
        <v>195</v>
      </c>
      <c r="D2" s="34" t="s">
        <v>196</v>
      </c>
      <c r="E2" s="35" t="s">
        <v>197</v>
      </c>
    </row>
    <row r="3" spans="1:5" ht="28.8" x14ac:dyDescent="0.3">
      <c r="A3" s="396">
        <v>1.1000000000000001</v>
      </c>
      <c r="B3" s="64" t="s">
        <v>390</v>
      </c>
      <c r="C3" s="64" t="s">
        <v>86</v>
      </c>
      <c r="D3" s="64" t="s">
        <v>391</v>
      </c>
      <c r="E3" s="65">
        <v>45145</v>
      </c>
    </row>
    <row r="4" spans="1:5" ht="15.6" x14ac:dyDescent="0.3">
      <c r="A4" s="396">
        <v>1.1000000000000001</v>
      </c>
      <c r="B4" s="64" t="s">
        <v>390</v>
      </c>
      <c r="C4" s="397" t="s">
        <v>29</v>
      </c>
      <c r="D4" s="64" t="s">
        <v>395</v>
      </c>
      <c r="E4" s="65">
        <v>45145</v>
      </c>
    </row>
    <row r="5" spans="1:5" ht="15.6" x14ac:dyDescent="0.3">
      <c r="A5" s="396">
        <v>1.1000000000000001</v>
      </c>
      <c r="B5" s="64" t="s">
        <v>390</v>
      </c>
      <c r="C5" s="397" t="s">
        <v>84</v>
      </c>
      <c r="D5" s="64" t="s">
        <v>395</v>
      </c>
      <c r="E5" s="65">
        <v>45145</v>
      </c>
    </row>
    <row r="6" spans="1:5" x14ac:dyDescent="0.3">
      <c r="A6" s="396">
        <v>1.1000000000000001</v>
      </c>
      <c r="B6" s="64" t="s">
        <v>390</v>
      </c>
      <c r="C6" s="64" t="s">
        <v>69</v>
      </c>
      <c r="D6" s="64" t="s">
        <v>395</v>
      </c>
      <c r="E6" s="65">
        <v>45154</v>
      </c>
    </row>
    <row r="7" spans="1:5" x14ac:dyDescent="0.3">
      <c r="A7" s="396">
        <v>1.1000000000000001</v>
      </c>
      <c r="B7" s="64" t="s">
        <v>390</v>
      </c>
      <c r="C7" s="64" t="s">
        <v>25</v>
      </c>
      <c r="D7" s="64" t="s">
        <v>400</v>
      </c>
      <c r="E7" s="65">
        <v>45188</v>
      </c>
    </row>
    <row r="8" spans="1:5" x14ac:dyDescent="0.3">
      <c r="A8" s="396">
        <v>1.1000000000000001</v>
      </c>
      <c r="B8" s="64" t="s">
        <v>390</v>
      </c>
      <c r="C8" s="64" t="s">
        <v>401</v>
      </c>
      <c r="D8" s="64" t="s">
        <v>400</v>
      </c>
      <c r="E8" s="65">
        <v>45188</v>
      </c>
    </row>
    <row r="9" spans="1:5" x14ac:dyDescent="0.3">
      <c r="A9" s="396">
        <v>1.1000000000000001</v>
      </c>
      <c r="B9" s="64" t="s">
        <v>390</v>
      </c>
      <c r="C9" s="64" t="s">
        <v>83</v>
      </c>
      <c r="D9" s="64" t="s">
        <v>400</v>
      </c>
      <c r="E9" s="65">
        <v>45188</v>
      </c>
    </row>
    <row r="10" spans="1:5" x14ac:dyDescent="0.3">
      <c r="A10" s="396">
        <v>1.1000000000000001</v>
      </c>
      <c r="B10" s="64" t="s">
        <v>390</v>
      </c>
      <c r="C10" s="64" t="s">
        <v>402</v>
      </c>
      <c r="D10" s="64" t="s">
        <v>400</v>
      </c>
      <c r="E10" s="65">
        <v>45188</v>
      </c>
    </row>
    <row r="11" spans="1:5" x14ac:dyDescent="0.3">
      <c r="A11" s="396">
        <v>1.2</v>
      </c>
      <c r="B11" s="64" t="s">
        <v>390</v>
      </c>
      <c r="C11" s="64" t="s">
        <v>25</v>
      </c>
      <c r="D11" s="64" t="s">
        <v>429</v>
      </c>
      <c r="E11" s="65">
        <v>45299</v>
      </c>
    </row>
    <row r="12" spans="1:5" ht="28.8" x14ac:dyDescent="0.3">
      <c r="A12" s="396">
        <v>1.1000000000000001</v>
      </c>
      <c r="B12" s="64" t="s">
        <v>390</v>
      </c>
      <c r="C12" s="64" t="s">
        <v>104</v>
      </c>
      <c r="D12" s="64" t="s">
        <v>418</v>
      </c>
      <c r="E12" s="65">
        <v>45266</v>
      </c>
    </row>
    <row r="13" spans="1:5" x14ac:dyDescent="0.3">
      <c r="A13" s="396">
        <v>1.2</v>
      </c>
      <c r="B13" s="64" t="s">
        <v>390</v>
      </c>
      <c r="C13" s="64" t="s">
        <v>88</v>
      </c>
      <c r="D13" s="64" t="s">
        <v>427</v>
      </c>
      <c r="E13" s="65">
        <v>45299</v>
      </c>
    </row>
    <row r="14" spans="1:5" x14ac:dyDescent="0.3">
      <c r="A14" s="396">
        <v>1.2</v>
      </c>
      <c r="B14" s="64" t="s">
        <v>390</v>
      </c>
      <c r="C14" s="64" t="s">
        <v>95</v>
      </c>
      <c r="D14" s="64" t="s">
        <v>432</v>
      </c>
      <c r="E14" s="65">
        <v>45303</v>
      </c>
    </row>
    <row r="15" spans="1:5" ht="28.8" x14ac:dyDescent="0.3">
      <c r="A15" s="396">
        <v>1.3</v>
      </c>
      <c r="B15" s="64" t="s">
        <v>390</v>
      </c>
      <c r="C15" s="64" t="s">
        <v>88</v>
      </c>
      <c r="D15" s="64" t="s">
        <v>436</v>
      </c>
      <c r="E15" s="65">
        <v>44964</v>
      </c>
    </row>
    <row r="16" spans="1:5" ht="28.8" x14ac:dyDescent="0.3">
      <c r="A16" s="396">
        <v>1.3</v>
      </c>
      <c r="B16" s="64" t="s">
        <v>390</v>
      </c>
      <c r="C16" s="64" t="s">
        <v>92</v>
      </c>
      <c r="D16" s="64" t="s">
        <v>436</v>
      </c>
      <c r="E16" s="65">
        <v>44964</v>
      </c>
    </row>
    <row r="17" spans="1:5" x14ac:dyDescent="0.3">
      <c r="A17" s="396">
        <v>1.3</v>
      </c>
      <c r="B17" s="64" t="s">
        <v>390</v>
      </c>
      <c r="C17" s="64" t="s">
        <v>125</v>
      </c>
      <c r="D17" s="64" t="s">
        <v>440</v>
      </c>
      <c r="E17" s="65">
        <v>45372</v>
      </c>
    </row>
    <row r="18" spans="1:5" x14ac:dyDescent="0.3">
      <c r="A18" s="396">
        <v>1.3</v>
      </c>
      <c r="B18" s="64" t="s">
        <v>390</v>
      </c>
      <c r="C18" s="64" t="s">
        <v>127</v>
      </c>
      <c r="D18" s="64" t="s">
        <v>440</v>
      </c>
      <c r="E18" s="65">
        <v>45372</v>
      </c>
    </row>
    <row r="19" spans="1:5" x14ac:dyDescent="0.3">
      <c r="A19" s="396">
        <v>1.3</v>
      </c>
      <c r="B19" s="64" t="s">
        <v>390</v>
      </c>
      <c r="C19" s="64" t="s">
        <v>442</v>
      </c>
      <c r="D19" s="64" t="s">
        <v>443</v>
      </c>
      <c r="E19" s="65">
        <v>45406</v>
      </c>
    </row>
    <row r="20" spans="1:5" ht="28.8" x14ac:dyDescent="0.3">
      <c r="A20" s="396">
        <v>1.4</v>
      </c>
      <c r="B20" s="64" t="s">
        <v>390</v>
      </c>
      <c r="C20" s="64" t="s">
        <v>446</v>
      </c>
      <c r="D20" s="64" t="s">
        <v>445</v>
      </c>
      <c r="E20" s="65">
        <v>45426</v>
      </c>
    </row>
    <row r="21" spans="1:5" x14ac:dyDescent="0.3">
      <c r="A21" s="396">
        <v>1.1000000000000001</v>
      </c>
      <c r="B21" s="64" t="s">
        <v>393</v>
      </c>
      <c r="C21" s="64" t="s">
        <v>324</v>
      </c>
      <c r="D21" s="64" t="s">
        <v>394</v>
      </c>
      <c r="E21" s="65">
        <v>45145</v>
      </c>
    </row>
    <row r="22" spans="1:5" ht="43.2" x14ac:dyDescent="0.3">
      <c r="A22" s="396">
        <v>1.1000000000000001</v>
      </c>
      <c r="B22" s="64" t="s">
        <v>132</v>
      </c>
      <c r="C22" s="64" t="s">
        <v>408</v>
      </c>
      <c r="D22" s="64" t="s">
        <v>409</v>
      </c>
      <c r="E22" s="65">
        <v>45190</v>
      </c>
    </row>
    <row r="23" spans="1:5" ht="28.8" x14ac:dyDescent="0.3">
      <c r="A23" s="396">
        <v>1.2</v>
      </c>
      <c r="B23" s="64" t="s">
        <v>132</v>
      </c>
      <c r="C23" s="64" t="s">
        <v>415</v>
      </c>
      <c r="D23" s="64" t="s">
        <v>416</v>
      </c>
      <c r="E23" s="65">
        <v>45275</v>
      </c>
    </row>
    <row r="24" spans="1:5" ht="28.8" x14ac:dyDescent="0.3">
      <c r="A24" s="396">
        <v>1.2</v>
      </c>
      <c r="B24" s="64" t="s">
        <v>132</v>
      </c>
      <c r="C24" s="64" t="s">
        <v>417</v>
      </c>
      <c r="D24" s="64" t="s">
        <v>416</v>
      </c>
      <c r="E24" s="65">
        <v>45275</v>
      </c>
    </row>
    <row r="25" spans="1:5" ht="28.8" x14ac:dyDescent="0.3">
      <c r="A25" s="396">
        <v>1.2</v>
      </c>
      <c r="B25" s="64" t="s">
        <v>132</v>
      </c>
      <c r="C25" s="64" t="s">
        <v>425</v>
      </c>
      <c r="D25" s="64" t="s">
        <v>416</v>
      </c>
      <c r="E25" s="65">
        <v>45275</v>
      </c>
    </row>
    <row r="26" spans="1:5" ht="28.8" x14ac:dyDescent="0.3">
      <c r="A26" s="396">
        <v>1.2</v>
      </c>
      <c r="B26" s="64" t="s">
        <v>132</v>
      </c>
      <c r="C26" s="64" t="s">
        <v>426</v>
      </c>
      <c r="D26" s="64" t="s">
        <v>416</v>
      </c>
      <c r="E26" s="65">
        <v>45275</v>
      </c>
    </row>
    <row r="27" spans="1:5" x14ac:dyDescent="0.3">
      <c r="A27" s="396">
        <v>1.3</v>
      </c>
      <c r="B27" s="64" t="s">
        <v>132</v>
      </c>
      <c r="C27" s="64" t="s">
        <v>434</v>
      </c>
      <c r="D27" s="64" t="s">
        <v>435</v>
      </c>
      <c r="E27" s="65">
        <v>45329</v>
      </c>
    </row>
    <row r="28" spans="1:5" x14ac:dyDescent="0.3">
      <c r="A28" s="396">
        <v>1.4</v>
      </c>
      <c r="B28" s="64" t="s">
        <v>132</v>
      </c>
      <c r="C28" s="64" t="s">
        <v>357</v>
      </c>
      <c r="D28" s="64" t="s">
        <v>204</v>
      </c>
      <c r="E28" s="65">
        <v>45420</v>
      </c>
    </row>
    <row r="29" spans="1:5" ht="28.8" x14ac:dyDescent="0.3">
      <c r="A29" s="396">
        <v>1.4</v>
      </c>
      <c r="B29" s="64" t="s">
        <v>132</v>
      </c>
      <c r="C29" s="64" t="s">
        <v>448</v>
      </c>
      <c r="D29" s="64" t="s">
        <v>449</v>
      </c>
      <c r="E29" s="65">
        <v>45446</v>
      </c>
    </row>
    <row r="30" spans="1:5" x14ac:dyDescent="0.3">
      <c r="A30" s="396">
        <v>1.1000000000000001</v>
      </c>
      <c r="B30" s="64" t="s">
        <v>397</v>
      </c>
      <c r="C30" s="64" t="s">
        <v>75</v>
      </c>
      <c r="D30" s="64" t="s">
        <v>398</v>
      </c>
      <c r="E30" s="65">
        <v>45188</v>
      </c>
    </row>
    <row r="31" spans="1:5" x14ac:dyDescent="0.3">
      <c r="A31" s="396">
        <v>1.2</v>
      </c>
      <c r="B31" s="64" t="s">
        <v>397</v>
      </c>
      <c r="C31" s="64" t="s">
        <v>83</v>
      </c>
      <c r="D31" s="64" t="s">
        <v>429</v>
      </c>
      <c r="E31" s="65">
        <v>45299</v>
      </c>
    </row>
    <row r="32" spans="1:5" x14ac:dyDescent="0.3">
      <c r="A32" s="396">
        <v>1.3</v>
      </c>
      <c r="B32" s="64" t="s">
        <v>397</v>
      </c>
      <c r="C32" s="64" t="s">
        <v>88</v>
      </c>
      <c r="D32" s="64" t="s">
        <v>437</v>
      </c>
      <c r="E32" s="65">
        <v>45329</v>
      </c>
    </row>
    <row r="33" spans="1:5" x14ac:dyDescent="0.3">
      <c r="A33" s="396">
        <v>1.3</v>
      </c>
      <c r="B33" s="64" t="s">
        <v>397</v>
      </c>
      <c r="C33" s="64" t="s">
        <v>92</v>
      </c>
      <c r="D33" s="64" t="s">
        <v>437</v>
      </c>
      <c r="E33" s="65">
        <v>45329</v>
      </c>
    </row>
    <row r="34" spans="1:5" x14ac:dyDescent="0.3">
      <c r="A34" s="396">
        <v>1.3</v>
      </c>
      <c r="B34" s="64" t="s">
        <v>397</v>
      </c>
      <c r="C34" s="64" t="s">
        <v>439</v>
      </c>
      <c r="D34" s="64" t="s">
        <v>204</v>
      </c>
      <c r="E34" s="65">
        <v>45372</v>
      </c>
    </row>
    <row r="35" spans="1:5" ht="28.8" x14ac:dyDescent="0.3">
      <c r="A35" s="396">
        <v>1.3</v>
      </c>
      <c r="B35" s="64" t="s">
        <v>393</v>
      </c>
      <c r="C35" s="64" t="s">
        <v>88</v>
      </c>
      <c r="D35" s="64" t="s">
        <v>436</v>
      </c>
      <c r="E35" s="65">
        <v>45329</v>
      </c>
    </row>
    <row r="36" spans="1:5" ht="28.8" x14ac:dyDescent="0.3">
      <c r="A36" s="396">
        <v>1.3</v>
      </c>
      <c r="B36" s="64" t="s">
        <v>438</v>
      </c>
      <c r="C36" s="64" t="s">
        <v>92</v>
      </c>
      <c r="D36" s="64" t="s">
        <v>436</v>
      </c>
      <c r="E36" s="65">
        <v>45329</v>
      </c>
    </row>
  </sheetData>
  <mergeCells count="1">
    <mergeCell ref="A1:E1"/>
  </mergeCells>
  <phoneticPr fontId="3" type="noConversion"/>
  <pageMargins left="0.7" right="0.7" top="0.75" bottom="0.75" header="0.3" footer="0.3"/>
  <pageSetup orientation="portrait" r:id="rId1"/>
  <headerFooter>
    <oddFooter>&amp;C&amp;P of &amp;N&amp;RDate Printed: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pageSetUpPr fitToPage="1"/>
  </sheetPr>
  <dimension ref="A1:J105"/>
  <sheetViews>
    <sheetView view="pageBreakPreview" topLeftCell="A12" zoomScale="80" zoomScaleNormal="120" zoomScaleSheetLayoutView="80" zoomScalePageLayoutView="110" workbookViewId="0">
      <selection activeCell="H13" sqref="H13"/>
    </sheetView>
  </sheetViews>
  <sheetFormatPr defaultColWidth="9.109375" defaultRowHeight="14.4" x14ac:dyDescent="0.3"/>
  <cols>
    <col min="1" max="1" width="2.6640625" style="2" customWidth="1"/>
    <col min="2" max="2" width="1.6640625" style="2" customWidth="1"/>
    <col min="3" max="3" width="40" style="2" customWidth="1"/>
    <col min="4" max="4" width="19.109375" style="4" bestFit="1" customWidth="1"/>
    <col min="5" max="5" width="26.5546875" style="5" customWidth="1"/>
    <col min="6" max="6" width="19.6640625" style="2" customWidth="1"/>
    <col min="7" max="7" width="18.5546875" style="2" bestFit="1" customWidth="1"/>
    <col min="8" max="8" width="23.33203125" style="5" customWidth="1"/>
    <col min="9" max="9" width="1.6640625" style="2" customWidth="1"/>
    <col min="10" max="10" width="2.6640625" style="2" customWidth="1"/>
    <col min="11" max="16384" width="9.109375" style="2"/>
  </cols>
  <sheetData>
    <row r="1" spans="1:10" x14ac:dyDescent="0.3">
      <c r="A1" s="6"/>
      <c r="B1" s="6"/>
      <c r="C1" s="6"/>
      <c r="D1" s="7"/>
      <c r="E1" s="8"/>
      <c r="F1" s="6"/>
      <c r="G1" s="6"/>
      <c r="H1" s="8"/>
      <c r="I1" s="6"/>
      <c r="J1" s="6"/>
    </row>
    <row r="2" spans="1:10" ht="15" thickBot="1" x14ac:dyDescent="0.35">
      <c r="A2" s="17"/>
      <c r="B2" s="3"/>
      <c r="C2" s="3"/>
      <c r="D2" s="9"/>
      <c r="E2" s="10"/>
      <c r="F2" s="3"/>
      <c r="G2" s="3"/>
      <c r="H2" s="10"/>
      <c r="I2" s="3"/>
      <c r="J2" s="6"/>
    </row>
    <row r="3" spans="1:10" ht="45" customHeight="1" thickBot="1" x14ac:dyDescent="0.35">
      <c r="A3" s="6"/>
      <c r="B3"/>
      <c r="C3" s="454" t="s">
        <v>285</v>
      </c>
      <c r="D3" s="455"/>
      <c r="E3" s="455"/>
      <c r="F3" s="455"/>
      <c r="G3" s="455"/>
      <c r="H3" s="456"/>
      <c r="I3"/>
      <c r="J3" s="6"/>
    </row>
    <row r="4" spans="1:10" ht="21.6" thickBot="1" x14ac:dyDescent="0.35">
      <c r="A4" s="6"/>
      <c r="B4"/>
      <c r="C4" s="11"/>
      <c r="D4" s="11"/>
      <c r="E4" s="11"/>
      <c r="F4" s="11"/>
      <c r="G4" s="11"/>
      <c r="H4" s="11"/>
      <c r="I4"/>
      <c r="J4" s="6"/>
    </row>
    <row r="5" spans="1:10" s="13" customFormat="1" ht="39.75" customHeight="1" thickBot="1" x14ac:dyDescent="0.35">
      <c r="A5" s="12"/>
      <c r="B5"/>
      <c r="C5" s="454" t="s">
        <v>198</v>
      </c>
      <c r="D5" s="455"/>
      <c r="E5" s="455"/>
      <c r="F5" s="455"/>
      <c r="G5" s="455"/>
      <c r="H5" s="456"/>
      <c r="I5"/>
      <c r="J5" s="12"/>
    </row>
    <row r="6" spans="1:10" ht="21.6" thickBot="1" x14ac:dyDescent="0.35">
      <c r="A6" s="6"/>
      <c r="B6"/>
      <c r="C6" s="11"/>
      <c r="D6" s="11"/>
      <c r="E6" s="11"/>
      <c r="F6" s="11"/>
      <c r="G6" s="11"/>
      <c r="H6" s="11"/>
      <c r="I6"/>
      <c r="J6" s="6"/>
    </row>
    <row r="7" spans="1:10" s="13" customFormat="1" ht="18" x14ac:dyDescent="0.3">
      <c r="A7" s="12"/>
      <c r="B7"/>
      <c r="C7" s="432" t="s">
        <v>199</v>
      </c>
      <c r="D7" s="433"/>
      <c r="E7" s="433"/>
      <c r="F7" s="433"/>
      <c r="G7" s="433"/>
      <c r="H7" s="434"/>
      <c r="I7"/>
      <c r="J7" s="12"/>
    </row>
    <row r="8" spans="1:10" s="13" customFormat="1" x14ac:dyDescent="0.3">
      <c r="A8" s="12"/>
      <c r="B8"/>
      <c r="C8" s="115" t="s">
        <v>200</v>
      </c>
      <c r="D8" s="116" t="s">
        <v>201</v>
      </c>
      <c r="E8" s="117" t="s">
        <v>7</v>
      </c>
      <c r="F8" s="116" t="s">
        <v>202</v>
      </c>
      <c r="G8" s="118" t="s">
        <v>203</v>
      </c>
      <c r="H8" s="119" t="s">
        <v>204</v>
      </c>
      <c r="I8"/>
      <c r="J8" s="12"/>
    </row>
    <row r="9" spans="1:10" s="13" customFormat="1" x14ac:dyDescent="0.3">
      <c r="A9" s="12"/>
      <c r="B9"/>
      <c r="C9" s="241" t="str">
        <f>'PIMS Calendar'!C5</f>
        <v>Child Accounting End-of-Year Collection</v>
      </c>
      <c r="D9" s="228" t="str">
        <f>'PIMS Calendar'!D5</f>
        <v>2022-23</v>
      </c>
      <c r="E9" s="256" t="str">
        <f>'PIMS Calendar'!F5</f>
        <v>Required</v>
      </c>
      <c r="F9" s="426" t="str">
        <f>TEXT('PIMS Calendar'!H5,"m/d")&amp; " to " &amp; TEXT('PIMS Calendar'!I5,"m/d")</f>
        <v>6/12 to 8/31</v>
      </c>
      <c r="G9" s="426" t="str">
        <f>'PIMS Calendar'!K5</f>
        <v>9/1 to 10/27</v>
      </c>
      <c r="H9" s="240" t="s">
        <v>205</v>
      </c>
      <c r="I9"/>
      <c r="J9" s="12"/>
    </row>
    <row r="10" spans="1:10" s="13" customFormat="1" x14ac:dyDescent="0.3">
      <c r="A10" s="12"/>
      <c r="B10"/>
      <c r="C10" s="241" t="str">
        <f>'PIMS Calendar'!C6</f>
        <v xml:space="preserve">Title I Student Participation </v>
      </c>
      <c r="D10" s="228" t="str">
        <f>'PIMS Calendar'!D6</f>
        <v>2022-23</v>
      </c>
      <c r="E10" s="256" t="str">
        <f>'PIMS Calendar'!F6</f>
        <v>Required</v>
      </c>
      <c r="F10" s="450"/>
      <c r="G10" s="450"/>
      <c r="H10" s="242" t="str">
        <f>'PIMS Calendar'!L6</f>
        <v>N/A</v>
      </c>
      <c r="I10"/>
      <c r="J10" s="12"/>
    </row>
    <row r="11" spans="1:10" s="13" customFormat="1" ht="43.2" x14ac:dyDescent="0.3">
      <c r="A11" s="12"/>
      <c r="B11"/>
      <c r="C11" s="241" t="str">
        <f>'PIMS Calendar'!C7</f>
        <v xml:space="preserve">Interscholastic Athletic Opportunities </v>
      </c>
      <c r="D11" s="228" t="str">
        <f>'PIMS Calendar'!D7</f>
        <v>2022-23</v>
      </c>
      <c r="E11" s="256" t="str">
        <f>'PIMS Calendar'!F7</f>
        <v>Required</v>
      </c>
      <c r="F11" s="450"/>
      <c r="G11" s="450"/>
      <c r="H11" s="244" t="str">
        <f>'PIMS Calendar'!L7</f>
        <v>Due within 7 days of data upload or no later than 11/15</v>
      </c>
      <c r="I11"/>
      <c r="J11" s="12"/>
    </row>
    <row r="12" spans="1:10" s="1" customFormat="1" ht="28.8" x14ac:dyDescent="0.3">
      <c r="A12" s="14"/>
      <c r="B12"/>
      <c r="C12" s="241" t="str">
        <f>'PIMS Calendar'!C8</f>
        <v>Title III Professional Development
    Activities</v>
      </c>
      <c r="D12" s="228" t="str">
        <f>'PIMS Calendar'!D8</f>
        <v>2022-23</v>
      </c>
      <c r="E12" s="256" t="str">
        <f>'PIMS Calendar'!F8</f>
        <v>Required</v>
      </c>
      <c r="F12" s="450"/>
      <c r="G12" s="450"/>
      <c r="H12" s="242" t="str">
        <f>'PIMS Calendar'!L8</f>
        <v>N/A</v>
      </c>
      <c r="I12"/>
      <c r="J12" s="6"/>
    </row>
    <row r="13" spans="1:10" s="1" customFormat="1" ht="43.8" thickBot="1" x14ac:dyDescent="0.35">
      <c r="A13" s="14"/>
      <c r="B13"/>
      <c r="C13" s="241" t="str">
        <f>'PIMS Calendar'!C9</f>
        <v>Students Home Schooled or Privately
    Tutored during the prior school year</v>
      </c>
      <c r="D13" s="228" t="str">
        <f>'PIMS Calendar'!D9</f>
        <v>2022-23</v>
      </c>
      <c r="E13" s="256" t="str">
        <f>'PIMS Calendar'!F9</f>
        <v>Required</v>
      </c>
      <c r="F13" s="429"/>
      <c r="G13" s="429"/>
      <c r="H13" s="258" t="str">
        <f>'PIMS Calendar'!L9</f>
        <v>Due within 7 days of data upload or no later than 11/15</v>
      </c>
      <c r="I13"/>
      <c r="J13" s="6"/>
    </row>
    <row r="14" spans="1:10" ht="21.6" thickBot="1" x14ac:dyDescent="0.35">
      <c r="A14" s="6"/>
      <c r="B14"/>
      <c r="C14" s="11"/>
      <c r="D14" s="11"/>
      <c r="E14" s="11"/>
      <c r="F14" s="11"/>
      <c r="G14" s="11"/>
      <c r="H14" s="11"/>
      <c r="I14"/>
      <c r="J14" s="6"/>
    </row>
    <row r="15" spans="1:10" s="1" customFormat="1" ht="18" x14ac:dyDescent="0.3">
      <c r="A15" s="14"/>
      <c r="B15"/>
      <c r="C15" s="432" t="s">
        <v>33</v>
      </c>
      <c r="D15" s="433"/>
      <c r="E15" s="433"/>
      <c r="F15" s="433"/>
      <c r="G15" s="433"/>
      <c r="H15" s="434"/>
      <c r="I15"/>
      <c r="J15" s="6"/>
    </row>
    <row r="16" spans="1:10" x14ac:dyDescent="0.3">
      <c r="A16" s="6"/>
      <c r="B16"/>
      <c r="C16" s="61" t="s">
        <v>200</v>
      </c>
      <c r="D16" s="58" t="s">
        <v>201</v>
      </c>
      <c r="E16" s="59" t="s">
        <v>7</v>
      </c>
      <c r="F16" s="58" t="s">
        <v>202</v>
      </c>
      <c r="G16" s="58" t="s">
        <v>203</v>
      </c>
      <c r="H16" s="62" t="s">
        <v>204</v>
      </c>
      <c r="I16"/>
      <c r="J16" s="6"/>
    </row>
    <row r="17" spans="1:10" x14ac:dyDescent="0.3">
      <c r="A17" s="6"/>
      <c r="B17"/>
      <c r="C17" s="457" t="s">
        <v>206</v>
      </c>
      <c r="D17" s="458"/>
      <c r="E17" s="458"/>
      <c r="F17" s="60"/>
      <c r="G17" s="60"/>
      <c r="H17" s="63"/>
      <c r="I17"/>
      <c r="J17" s="6"/>
    </row>
    <row r="18" spans="1:10" ht="28.8" x14ac:dyDescent="0.3">
      <c r="A18" s="6"/>
      <c r="B18"/>
      <c r="C18" s="255" t="str">
        <f>'PIMS Calendar'!C10</f>
        <v>Graduate and Dropout Counts, and
    Cohort Graduation Rates</v>
      </c>
      <c r="D18" s="228" t="str">
        <f>'PIMS Calendar'!D10</f>
        <v>2022-23</v>
      </c>
      <c r="E18" s="256" t="str">
        <f>'PIMS Calendar'!F10</f>
        <v>Updates</v>
      </c>
      <c r="F18" s="450" t="str">
        <f>TEXT('PIMS Calendar'!H12,"m/d")&amp; " to " &amp; TEXT('PIMS Calendar'!I12,"m/d")</f>
        <v>10/2 to 10/13</v>
      </c>
      <c r="G18" s="453" t="str">
        <f>'PIMS Calendar'!K10</f>
        <v>10/17 to 10/30</v>
      </c>
      <c r="H18" s="257" t="str">
        <f>'PIMS Calendar'!L10</f>
        <v>11/15/2023 (Grad/Drop)
1/30/2024 (Cohort)</v>
      </c>
      <c r="I18"/>
      <c r="J18" s="6"/>
    </row>
    <row r="19" spans="1:10" ht="28.8" x14ac:dyDescent="0.3">
      <c r="A19" s="6"/>
      <c r="B19"/>
      <c r="C19" s="255" t="str">
        <f>'PIMS Calendar'!C11</f>
        <v>Special Education Act 16 -- Services cost
    per student</v>
      </c>
      <c r="D19" s="228" t="str">
        <f>'PIMS Calendar'!D11</f>
        <v>2022-23</v>
      </c>
      <c r="E19" s="256" t="str">
        <f>'PIMS Calendar'!F11</f>
        <v>Required
Updates</v>
      </c>
      <c r="F19" s="427"/>
      <c r="G19" s="427"/>
      <c r="H19" s="245" t="str">
        <f>'PIMS Calendar'!L11</f>
        <v>N/A</v>
      </c>
      <c r="I19"/>
      <c r="J19" s="6"/>
    </row>
    <row r="20" spans="1:10" x14ac:dyDescent="0.3">
      <c r="A20" s="6"/>
      <c r="B20"/>
      <c r="C20" s="457" t="s">
        <v>207</v>
      </c>
      <c r="D20" s="458"/>
      <c r="E20" s="458"/>
      <c r="F20" s="73"/>
      <c r="G20" s="73"/>
      <c r="H20" s="36"/>
      <c r="I20"/>
      <c r="J20" s="6"/>
    </row>
    <row r="21" spans="1:10" ht="57.6" x14ac:dyDescent="0.3">
      <c r="A21" s="6"/>
      <c r="B21"/>
      <c r="C21" s="37" t="s">
        <v>379</v>
      </c>
      <c r="D21" s="72" t="str">
        <f>'PIMS Calendar'!D12</f>
        <v>2023-24</v>
      </c>
      <c r="E21" s="18" t="s">
        <v>19</v>
      </c>
      <c r="F21" s="459" t="str">
        <f>TEXT('PIMS Calendar'!H12,"m/d")&amp; " to " &amp; TEXT('PIMS Calendar'!I12,"m/d")</f>
        <v>10/2 to 10/13</v>
      </c>
      <c r="G21" s="461" t="str">
        <f>'PIMS Calendar'!K12</f>
        <v>10/17 to 10/30</v>
      </c>
      <c r="H21" s="66" t="s">
        <v>269</v>
      </c>
      <c r="I21"/>
      <c r="J21" s="6"/>
    </row>
    <row r="22" spans="1:10" ht="43.2" x14ac:dyDescent="0.3">
      <c r="A22" s="6"/>
      <c r="B22"/>
      <c r="C22" s="38" t="str">
        <f>'PIMS Calendar'!C14</f>
        <v>Title III Nonpublic Student Count</v>
      </c>
      <c r="D22" s="72" t="str">
        <f>'PIMS Calendar'!D14</f>
        <v>2023-24</v>
      </c>
      <c r="E22" s="18" t="s">
        <v>19</v>
      </c>
      <c r="F22" s="459"/>
      <c r="G22" s="459"/>
      <c r="H22" s="110" t="str">
        <f>'PIMS Calendar'!L14</f>
        <v>On the October Enrollment, Low Income, and EL Data ACS</v>
      </c>
      <c r="I22"/>
      <c r="J22" s="6"/>
    </row>
    <row r="23" spans="1:10" ht="43.2" x14ac:dyDescent="0.3">
      <c r="A23" s="6"/>
      <c r="B23"/>
      <c r="C23" s="37" t="s">
        <v>381</v>
      </c>
      <c r="D23" s="72" t="str">
        <f>'PIMS Calendar'!D15</f>
        <v>2023-24</v>
      </c>
      <c r="E23" s="18" t="s">
        <v>19</v>
      </c>
      <c r="F23" s="459"/>
      <c r="G23" s="459"/>
      <c r="H23" s="110" t="s">
        <v>270</v>
      </c>
      <c r="I23"/>
      <c r="J23" s="6"/>
    </row>
    <row r="24" spans="1:10" s="13" customFormat="1" ht="43.8" thickBot="1" x14ac:dyDescent="0.35">
      <c r="A24" s="12"/>
      <c r="B24"/>
      <c r="C24" s="39" t="str">
        <f>'PIMS Calendar'!C16</f>
        <v>Professional Staff Vacancy</v>
      </c>
      <c r="D24" s="74" t="str">
        <f>'PIMS Calendar'!D14</f>
        <v>2023-24</v>
      </c>
      <c r="E24" s="40" t="s">
        <v>19</v>
      </c>
      <c r="F24" s="460"/>
      <c r="G24" s="460"/>
      <c r="H24" s="330" t="s">
        <v>380</v>
      </c>
      <c r="I24"/>
      <c r="J24" s="12"/>
    </row>
    <row r="25" spans="1:10" ht="21.6" thickBot="1" x14ac:dyDescent="0.35">
      <c r="A25" s="6"/>
      <c r="B25"/>
      <c r="C25" s="11"/>
      <c r="D25" s="11"/>
      <c r="E25" s="11"/>
      <c r="F25" s="11"/>
      <c r="G25" s="11"/>
      <c r="H25" s="11"/>
      <c r="I25"/>
      <c r="J25" s="6"/>
    </row>
    <row r="26" spans="1:10" ht="18" x14ac:dyDescent="0.3">
      <c r="A26" s="6"/>
      <c r="B26"/>
      <c r="C26" s="432" t="s">
        <v>208</v>
      </c>
      <c r="D26" s="433"/>
      <c r="E26" s="433"/>
      <c r="F26" s="433"/>
      <c r="G26" s="433"/>
      <c r="H26" s="434"/>
      <c r="I26"/>
      <c r="J26" s="6"/>
    </row>
    <row r="27" spans="1:10" x14ac:dyDescent="0.3">
      <c r="A27" s="6"/>
      <c r="B27"/>
      <c r="C27" s="120" t="s">
        <v>200</v>
      </c>
      <c r="D27" s="121" t="s">
        <v>201</v>
      </c>
      <c r="E27" s="122" t="s">
        <v>7</v>
      </c>
      <c r="F27" s="121" t="s">
        <v>202</v>
      </c>
      <c r="G27" s="123" t="s">
        <v>203</v>
      </c>
      <c r="H27" s="124" t="s">
        <v>204</v>
      </c>
      <c r="I27"/>
      <c r="J27" s="6"/>
    </row>
    <row r="28" spans="1:10" x14ac:dyDescent="0.3">
      <c r="A28" s="6"/>
      <c r="B28"/>
      <c r="C28" s="252" t="s">
        <v>209</v>
      </c>
      <c r="D28" s="243" t="str">
        <f>'PIMS Calendar'!D42</f>
        <v>2023-24</v>
      </c>
      <c r="E28" s="239" t="s">
        <v>37</v>
      </c>
      <c r="F28" s="426" t="str">
        <f>TEXT('PIMS Calendar'!H18,"m/d")&amp; " to " &amp; TEXT('PIMS Calendar'!I18,"m/d")</f>
        <v>12/1 to 12/15</v>
      </c>
      <c r="G28" s="426" t="str">
        <f>'PIMS Calendar'!K18</f>
        <v>1/8 to 1/19</v>
      </c>
      <c r="H28" s="430" t="str">
        <f>'PIMS Calendar'!L18</f>
        <v>N/A</v>
      </c>
      <c r="I28"/>
      <c r="J28" s="6"/>
    </row>
    <row r="29" spans="1:10" ht="15" thickBot="1" x14ac:dyDescent="0.35">
      <c r="A29" s="6"/>
      <c r="B29"/>
      <c r="C29" s="253" t="str">
        <f>'PIMS Calendar'!C18</f>
        <v>Special Education 12/1 Count</v>
      </c>
      <c r="D29" s="249" t="str">
        <f>'PIMS Calendar'!D18</f>
        <v>2023-24</v>
      </c>
      <c r="E29" s="250" t="s">
        <v>7</v>
      </c>
      <c r="F29" s="429"/>
      <c r="G29" s="429"/>
      <c r="H29" s="431"/>
      <c r="I29"/>
      <c r="J29" s="6"/>
    </row>
    <row r="30" spans="1:10" ht="21.6" thickBot="1" x14ac:dyDescent="0.35">
      <c r="A30" s="6"/>
      <c r="B30"/>
      <c r="C30" s="11"/>
      <c r="D30" s="11"/>
      <c r="E30" s="11"/>
      <c r="F30" s="11"/>
      <c r="G30" s="11"/>
      <c r="H30" s="11"/>
      <c r="I30"/>
      <c r="J30" s="6"/>
    </row>
    <row r="31" spans="1:10" s="13" customFormat="1" ht="18" x14ac:dyDescent="0.3">
      <c r="A31" s="12"/>
      <c r="B31"/>
      <c r="C31" s="432" t="s">
        <v>62</v>
      </c>
      <c r="D31" s="433"/>
      <c r="E31" s="433"/>
      <c r="F31" s="433"/>
      <c r="G31" s="433"/>
      <c r="H31" s="434"/>
      <c r="I31"/>
      <c r="J31" s="12"/>
    </row>
    <row r="32" spans="1:10" x14ac:dyDescent="0.3">
      <c r="A32" s="6"/>
      <c r="B32"/>
      <c r="C32" s="125" t="s">
        <v>200</v>
      </c>
      <c r="D32" s="126" t="s">
        <v>201</v>
      </c>
      <c r="E32" s="127" t="s">
        <v>7</v>
      </c>
      <c r="F32" s="126" t="s">
        <v>202</v>
      </c>
      <c r="G32" s="126" t="s">
        <v>203</v>
      </c>
      <c r="H32" s="128" t="s">
        <v>204</v>
      </c>
      <c r="I32"/>
      <c r="J32" s="6"/>
    </row>
    <row r="33" spans="1:10" x14ac:dyDescent="0.3">
      <c r="A33" s="6"/>
      <c r="B33"/>
      <c r="C33" s="252" t="s">
        <v>209</v>
      </c>
      <c r="D33" s="246" t="str">
        <f>'PIMS Calendar'!D19</f>
        <v>2023-24</v>
      </c>
      <c r="E33" s="239" t="s">
        <v>37</v>
      </c>
      <c r="F33" s="426" t="str">
        <f>TEXT('PIMS Calendar'!H19,"m/d")&amp; " to " &amp; TEXT('PIMS Calendar'!I19,"m/d")</f>
        <v>2/23 to 3/7</v>
      </c>
      <c r="G33" s="426" t="str">
        <f>'PIMS Calendar'!K19</f>
        <v>N/A</v>
      </c>
      <c r="H33" s="430" t="str">
        <f>'PIMS Calendar'!L19</f>
        <v>N/A</v>
      </c>
      <c r="I33"/>
      <c r="J33" s="6"/>
    </row>
    <row r="34" spans="1:10" s="13" customFormat="1" ht="29.4" thickBot="1" x14ac:dyDescent="0.35">
      <c r="A34" s="12"/>
      <c r="B34"/>
      <c r="C34" s="253" t="str">
        <f>'PIMS Calendar'!C19</f>
        <v>Child Accounting SD &amp; IU Preliminary
    JIAF Collection</v>
      </c>
      <c r="D34" s="254" t="str">
        <f>'PIMS Calendar'!D19</f>
        <v>2023-24</v>
      </c>
      <c r="E34" s="250" t="s">
        <v>19</v>
      </c>
      <c r="F34" s="429"/>
      <c r="G34" s="429"/>
      <c r="H34" s="431"/>
      <c r="I34"/>
      <c r="J34" s="12"/>
    </row>
    <row r="35" spans="1:10" ht="21.6" thickBot="1" x14ac:dyDescent="0.35">
      <c r="A35" s="6"/>
      <c r="B35"/>
      <c r="C35" s="11"/>
      <c r="D35" s="11"/>
      <c r="E35" s="11"/>
      <c r="F35" s="11"/>
      <c r="G35" s="11"/>
      <c r="H35" s="11"/>
      <c r="I35"/>
      <c r="J35" s="6"/>
    </row>
    <row r="36" spans="1:10" customFormat="1" ht="18" x14ac:dyDescent="0.3">
      <c r="A36" s="14"/>
      <c r="C36" s="432" t="s">
        <v>68</v>
      </c>
      <c r="D36" s="433"/>
      <c r="E36" s="433"/>
      <c r="F36" s="433"/>
      <c r="G36" s="433"/>
      <c r="H36" s="434"/>
      <c r="J36" s="14"/>
    </row>
    <row r="37" spans="1:10" customFormat="1" x14ac:dyDescent="0.3">
      <c r="A37" s="6"/>
      <c r="C37" s="435" t="s">
        <v>200</v>
      </c>
      <c r="D37" s="437" t="s">
        <v>201</v>
      </c>
      <c r="E37" s="439" t="s">
        <v>7</v>
      </c>
      <c r="F37" s="129" t="s">
        <v>202</v>
      </c>
      <c r="G37" s="130" t="s">
        <v>203</v>
      </c>
      <c r="H37" s="131" t="s">
        <v>204</v>
      </c>
      <c r="J37" s="6"/>
    </row>
    <row r="38" spans="1:10" x14ac:dyDescent="0.3">
      <c r="A38" s="6"/>
      <c r="B38"/>
      <c r="C38" s="436"/>
      <c r="D38" s="438"/>
      <c r="E38" s="440"/>
      <c r="F38" s="441" t="s">
        <v>271</v>
      </c>
      <c r="G38" s="442"/>
      <c r="H38" s="443"/>
      <c r="I38"/>
      <c r="J38" s="6"/>
    </row>
    <row r="39" spans="1:10" x14ac:dyDescent="0.3">
      <c r="A39" s="6"/>
      <c r="B39"/>
      <c r="C39" s="237" t="s">
        <v>210</v>
      </c>
      <c r="D39" s="246" t="s">
        <v>44</v>
      </c>
      <c r="E39" s="239" t="s">
        <v>7</v>
      </c>
      <c r="F39" s="243" t="str">
        <f>TEXT('PIMS Calendar'!H21,"m/d")&amp; " to " &amp; TEXT('PIMS Calendar'!I21,"m/d")</f>
        <v>6/3 to 7/19</v>
      </c>
      <c r="G39" s="426" t="str">
        <f>'PIMS Calendar'!K21</f>
        <v>7/29 to 8/9</v>
      </c>
      <c r="H39" s="447" t="str">
        <f>'PIMS Calendar'!L21</f>
        <v>N/A</v>
      </c>
      <c r="I39"/>
      <c r="J39" s="6"/>
    </row>
    <row r="40" spans="1:10" x14ac:dyDescent="0.3">
      <c r="A40" s="6"/>
      <c r="B40"/>
      <c r="C40" s="247" t="str">
        <f>'PIMS Calendar'!C21</f>
        <v>Special Education Transition/Exits</v>
      </c>
      <c r="D40" s="243" t="str">
        <f>'PIMS Calendar'!D21</f>
        <v>2023-24</v>
      </c>
      <c r="E40" s="239" t="s">
        <v>7</v>
      </c>
      <c r="F40" s="243" t="str">
        <f>TEXT('PIMS Calendar'!H22,"m/d")&amp; " to " &amp; TEXT('PIMS Calendar'!I22,"m/d")</f>
        <v>6/3 to 7/19</v>
      </c>
      <c r="G40" s="450"/>
      <c r="H40" s="448"/>
      <c r="I40"/>
      <c r="J40" s="6"/>
    </row>
    <row r="41" spans="1:10" x14ac:dyDescent="0.3">
      <c r="A41" s="6"/>
      <c r="B41"/>
      <c r="C41" s="247" t="str">
        <f>'PIMS Calendar'!C22</f>
        <v>LIEP Survey</v>
      </c>
      <c r="D41" s="243" t="str">
        <f>'PIMS Calendar'!D22</f>
        <v>2023-24</v>
      </c>
      <c r="E41" s="239" t="s">
        <v>7</v>
      </c>
      <c r="F41" s="451" t="str">
        <f>TEXT('PIMS Calendar'!H22,"m/d")&amp; " to " &amp; TEXT('PIMS Calendar'!I22,"m/d")</f>
        <v>6/3 to 7/19</v>
      </c>
      <c r="G41" s="450"/>
      <c r="H41" s="449"/>
      <c r="I41"/>
      <c r="J41" s="6"/>
    </row>
    <row r="42" spans="1:10" s="13" customFormat="1" ht="19.95" customHeight="1" thickBot="1" x14ac:dyDescent="0.35">
      <c r="A42" s="12"/>
      <c r="B42"/>
      <c r="C42" s="248" t="str">
        <f>'PIMS Calendar'!C23</f>
        <v>Career &amp; Technical Education</v>
      </c>
      <c r="D42" s="249" t="str">
        <f>'PIMS Calendar'!D23</f>
        <v>2023-24</v>
      </c>
      <c r="E42" s="250" t="s">
        <v>19</v>
      </c>
      <c r="F42" s="452"/>
      <c r="G42" s="429"/>
      <c r="H42" s="251">
        <f>'PIMS Calendar'!L23</f>
        <v>45533</v>
      </c>
      <c r="I42"/>
      <c r="J42" s="12"/>
    </row>
    <row r="43" spans="1:10" s="13" customFormat="1" ht="26.4" thickBot="1" x14ac:dyDescent="0.35">
      <c r="A43" s="428" t="s">
        <v>293</v>
      </c>
      <c r="B43" s="428"/>
      <c r="C43" s="428"/>
      <c r="D43" s="428"/>
      <c r="E43" s="428"/>
      <c r="F43" s="428"/>
      <c r="G43" s="428"/>
      <c r="H43" s="428"/>
      <c r="I43" s="428"/>
      <c r="J43" s="428"/>
    </row>
    <row r="44" spans="1:10" s="13" customFormat="1" ht="33" customHeight="1" x14ac:dyDescent="0.3">
      <c r="A44" s="12"/>
      <c r="B44"/>
      <c r="C44" s="444" t="s">
        <v>272</v>
      </c>
      <c r="D44" s="445"/>
      <c r="E44" s="445"/>
      <c r="F44" s="445"/>
      <c r="G44" s="445"/>
      <c r="H44" s="446"/>
      <c r="I44"/>
      <c r="J44" s="12"/>
    </row>
    <row r="45" spans="1:10" s="1" customFormat="1" x14ac:dyDescent="0.3">
      <c r="A45" s="14"/>
      <c r="B45"/>
      <c r="C45" s="155" t="s">
        <v>200</v>
      </c>
      <c r="D45" s="156" t="s">
        <v>201</v>
      </c>
      <c r="E45" s="157" t="s">
        <v>7</v>
      </c>
      <c r="F45" s="156" t="s">
        <v>202</v>
      </c>
      <c r="G45" s="158" t="s">
        <v>203</v>
      </c>
      <c r="H45" s="159" t="s">
        <v>204</v>
      </c>
      <c r="I45"/>
      <c r="J45" s="14"/>
    </row>
    <row r="46" spans="1:10" x14ac:dyDescent="0.3">
      <c r="A46" s="6"/>
      <c r="B46"/>
      <c r="C46" s="237" t="s">
        <v>209</v>
      </c>
      <c r="D46" s="238" t="str">
        <f>'PIMS Calendar'!D42</f>
        <v>2023-24</v>
      </c>
      <c r="E46" s="239" t="s">
        <v>37</v>
      </c>
      <c r="F46" s="426" t="str">
        <f>TEXT('PIMS Calendar'!H24,"m/d")&amp; " to " &amp; TEXT('PIMS Calendar'!I24,"m/d")</f>
        <v>6/10 to 8/31</v>
      </c>
      <c r="G46" s="426" t="str">
        <f>'PIMS Calendar'!K24</f>
        <v>9/1 to 10/25</v>
      </c>
      <c r="H46" s="240" t="s">
        <v>21</v>
      </c>
      <c r="I46"/>
      <c r="J46" s="6"/>
    </row>
    <row r="47" spans="1:10" x14ac:dyDescent="0.3">
      <c r="A47" s="6"/>
      <c r="B47"/>
      <c r="C47" s="241" t="str">
        <f>'PIMS Calendar'!C24</f>
        <v>Child Accounting End-of-Year Collection</v>
      </c>
      <c r="D47" s="238" t="str">
        <f>'PIMS Calendar'!D24</f>
        <v>2023-24</v>
      </c>
      <c r="E47" s="239" t="str">
        <f>'PIMS Calendar'!F24</f>
        <v>Required</v>
      </c>
      <c r="F47" s="427"/>
      <c r="G47" s="427"/>
      <c r="H47" s="242" t="s">
        <v>205</v>
      </c>
      <c r="I47"/>
      <c r="J47" s="6"/>
    </row>
    <row r="48" spans="1:10" x14ac:dyDescent="0.3">
      <c r="A48" s="6"/>
      <c r="B48"/>
      <c r="C48" s="241" t="str">
        <f>'PIMS Calendar'!C25</f>
        <v xml:space="preserve">Title I Student Participation </v>
      </c>
      <c r="D48" s="238" t="str">
        <f>'PIMS Calendar'!D25</f>
        <v>2023-24</v>
      </c>
      <c r="E48" s="239" t="str">
        <f>'PIMS Calendar'!F25</f>
        <v>Required</v>
      </c>
      <c r="F48" s="243" t="str">
        <f>TEXT('PIMS Calendar'!H25,"m/d")&amp; " to " &amp; TEXT('PIMS Calendar'!I25,"m/d")</f>
        <v>6/10 to 8/31</v>
      </c>
      <c r="G48" s="243" t="str">
        <f>'PIMS Calendar'!K25</f>
        <v>9/1 to 10/25</v>
      </c>
      <c r="H48" s="240" t="str">
        <f>'PIMS Calendar'!L25</f>
        <v>N/A</v>
      </c>
      <c r="I48"/>
      <c r="J48" s="6"/>
    </row>
    <row r="49" spans="1:10" ht="43.2" x14ac:dyDescent="0.3">
      <c r="A49" s="6"/>
      <c r="B49"/>
      <c r="C49" s="241" t="str">
        <f>'PIMS Calendar'!C26</f>
        <v xml:space="preserve">Interscholastic Athletic Opportunities </v>
      </c>
      <c r="D49" s="238" t="str">
        <f>'PIMS Calendar'!D26</f>
        <v>2023-24</v>
      </c>
      <c r="E49" s="239" t="str">
        <f>'PIMS Calendar'!F26</f>
        <v>Required</v>
      </c>
      <c r="F49" s="243" t="str">
        <f>TEXT('PIMS Calendar'!H26,"m/d")&amp; " to " &amp; TEXT('PIMS Calendar'!I26,"m/d")</f>
        <v>6/10 to 8/31</v>
      </c>
      <c r="G49" s="243" t="str">
        <f>'PIMS Calendar'!K26</f>
        <v>9/1 to 10/25</v>
      </c>
      <c r="H49" s="244" t="str">
        <f>'PIMS Calendar'!L26</f>
        <v>Due within 7 days of data upload or no later than 11/15</v>
      </c>
      <c r="I49"/>
      <c r="J49" s="6"/>
    </row>
    <row r="50" spans="1:10" ht="28.8" x14ac:dyDescent="0.3">
      <c r="A50" s="6"/>
      <c r="B50"/>
      <c r="C50" s="241" t="str">
        <f>'PIMS Calendar'!C27</f>
        <v>Title III Professional Development
    Activities</v>
      </c>
      <c r="D50" s="238" t="str">
        <f>'PIMS Calendar'!D27</f>
        <v>2023-24</v>
      </c>
      <c r="E50" s="239" t="str">
        <f>'PIMS Calendar'!F27</f>
        <v>Required</v>
      </c>
      <c r="F50" s="243" t="str">
        <f>TEXT('PIMS Calendar'!H27,"m/d")&amp; " to " &amp; TEXT('PIMS Calendar'!I27,"m/d")</f>
        <v>6/10 to 8/31</v>
      </c>
      <c r="G50" s="243" t="str">
        <f>'PIMS Calendar'!K27</f>
        <v>9/1 to 10/25</v>
      </c>
      <c r="H50" s="245" t="str">
        <f>'PIMS Calendar'!L27</f>
        <v>N/A</v>
      </c>
      <c r="I50"/>
      <c r="J50" s="6"/>
    </row>
    <row r="51" spans="1:10" ht="43.2" x14ac:dyDescent="0.3">
      <c r="A51" s="6"/>
      <c r="B51"/>
      <c r="C51" s="241" t="str">
        <f>'PIMS Calendar'!C28</f>
        <v>Students Home Schooled or Privately
    Tutored during the prior school year</v>
      </c>
      <c r="D51" s="238" t="str">
        <f>'PIMS Calendar'!D28</f>
        <v>2023-24</v>
      </c>
      <c r="E51" s="239" t="str">
        <f>'PIMS Calendar'!F28</f>
        <v>Required</v>
      </c>
      <c r="F51" s="243" t="str">
        <f>TEXT('PIMS Calendar'!H28,"m/d")&amp; " to " &amp; TEXT('PIMS Calendar'!I28,"m/d")</f>
        <v>6/10 to 8/31</v>
      </c>
      <c r="G51" s="243" t="str">
        <f>'PIMS Calendar'!K28</f>
        <v>9/1 to 10/25</v>
      </c>
      <c r="H51" s="244" t="str">
        <f>'PIMS Calendar'!L28</f>
        <v>Due within 7 days of data upload or no later than 11/15</v>
      </c>
      <c r="I51"/>
      <c r="J51" s="6"/>
    </row>
    <row r="52" spans="1:10" ht="21.6" thickBot="1" x14ac:dyDescent="0.35">
      <c r="A52" s="6"/>
      <c r="B52"/>
      <c r="C52" s="11"/>
      <c r="D52" s="11"/>
      <c r="E52" s="11"/>
      <c r="F52" s="11"/>
      <c r="G52" s="11"/>
      <c r="H52" s="11"/>
      <c r="I52"/>
      <c r="J52" s="6"/>
    </row>
    <row r="53" spans="1:10" s="13" customFormat="1" ht="18" x14ac:dyDescent="0.3">
      <c r="A53" s="12"/>
      <c r="B53"/>
      <c r="C53" s="432" t="s">
        <v>91</v>
      </c>
      <c r="D53" s="433"/>
      <c r="E53" s="433"/>
      <c r="F53" s="433"/>
      <c r="G53" s="433"/>
      <c r="H53" s="434"/>
      <c r="I53"/>
      <c r="J53" s="12"/>
    </row>
    <row r="54" spans="1:10" s="13" customFormat="1" x14ac:dyDescent="0.3">
      <c r="A54" s="12"/>
      <c r="B54"/>
      <c r="C54" s="132" t="s">
        <v>200</v>
      </c>
      <c r="D54" s="133" t="s">
        <v>201</v>
      </c>
      <c r="E54" s="134" t="s">
        <v>7</v>
      </c>
      <c r="F54" s="133" t="s">
        <v>202</v>
      </c>
      <c r="G54" s="135" t="s">
        <v>203</v>
      </c>
      <c r="H54" s="136" t="s">
        <v>204</v>
      </c>
      <c r="I54"/>
      <c r="J54" s="12"/>
    </row>
    <row r="55" spans="1:10" ht="45" customHeight="1" x14ac:dyDescent="0.3">
      <c r="A55" s="6"/>
      <c r="B55"/>
      <c r="C55" s="43" t="str">
        <f>'PIMS Calendar'!C30</f>
        <v>ESSER Collection 2022-23</v>
      </c>
      <c r="D55" s="23" t="str">
        <f>'PIMS Calendar'!D30</f>
        <v>2022-23</v>
      </c>
      <c r="E55" s="18" t="str">
        <f>'PIMS Calendar'!F30</f>
        <v>Required if LEA received ESSER funds</v>
      </c>
      <c r="F55" s="71" t="str">
        <f>TEXT('PIMS Calendar'!H30,"m/d")&amp; " " &amp; TEXT('PIMS Calendar'!I30,"m/d/yyyy")</f>
        <v>Open Through 3/8/2024</v>
      </c>
      <c r="G55" s="112" t="str">
        <f>'PIMS Calendar'!K30</f>
        <v>With override, through 4/19</v>
      </c>
      <c r="H55" s="113">
        <f>'PIMS Calendar'!L30</f>
        <v>45387</v>
      </c>
      <c r="I55"/>
      <c r="J55" s="6"/>
    </row>
    <row r="56" spans="1:10" ht="28.8" x14ac:dyDescent="0.3">
      <c r="A56" s="6"/>
      <c r="B56"/>
      <c r="C56" s="43" t="str">
        <f>'PIMS Calendar'!C31</f>
        <v>EANS Collection 2022-23</v>
      </c>
      <c r="D56" s="23" t="str">
        <f>'PIMS Calendar'!D31</f>
        <v>2022-23</v>
      </c>
      <c r="E56" s="18" t="str">
        <f>'PIMS Calendar'!F31</f>
        <v xml:space="preserve">Required for IUs </v>
      </c>
      <c r="F56" s="71" t="str">
        <f>TEXT('PIMS Calendar'!H31,"m/d")&amp; " " &amp; TEXT('PIMS Calendar'!I31,"m/d/yyyy")</f>
        <v>Open Through 3/8/2024</v>
      </c>
      <c r="G56" s="112" t="str">
        <f>'PIMS Calendar'!K31</f>
        <v>With override, through 4/19</v>
      </c>
      <c r="H56" s="113">
        <f>'PIMS Calendar'!L31</f>
        <v>45387</v>
      </c>
      <c r="I56"/>
      <c r="J56" s="6"/>
    </row>
    <row r="57" spans="1:10" s="13" customFormat="1" ht="28.8" x14ac:dyDescent="0.3">
      <c r="A57" s="12"/>
      <c r="B57"/>
      <c r="C57" s="43" t="str">
        <f>CONCATENATE('PIMS Calendar'!C32, " ", 'PIMS Calendar'!E32)</f>
        <v>PVAAS Staff Student Subtest</v>
      </c>
      <c r="D57" s="23" t="str">
        <f>'PIMS Calendar'!D32</f>
        <v>2023-24</v>
      </c>
      <c r="E57" s="18" t="str">
        <f>'PIMS Calendar'!F32</f>
        <v>Updates</v>
      </c>
      <c r="F57" s="71" t="str">
        <f>TEXT('PIMS Calendar'!H32,"m/d")&amp; " " &amp; TEXT('PIMS Calendar'!I32,"m/d/yyyy")</f>
        <v>Open Through 3/1/2024</v>
      </c>
      <c r="G57" s="112" t="str">
        <f>'PIMS Calendar'!K32</f>
        <v>-</v>
      </c>
      <c r="H57" s="113" t="str">
        <f>'PIMS Calendar'!L32</f>
        <v>N/A</v>
      </c>
      <c r="I57"/>
      <c r="J57" s="12"/>
    </row>
    <row r="58" spans="1:10" ht="28.8" x14ac:dyDescent="0.3">
      <c r="A58" s="6"/>
      <c r="B58"/>
      <c r="C58" s="43" t="str">
        <f>'PIMS Calendar'!C33</f>
        <v>Safe Schools - Bus Evacuation Drills</v>
      </c>
      <c r="D58" s="23" t="str">
        <f>'PIMS Calendar'!D33</f>
        <v>2023-24</v>
      </c>
      <c r="E58" s="18" t="str">
        <f>'PIMS Calendar'!F33</f>
        <v>Required</v>
      </c>
      <c r="F58" s="71" t="str">
        <f>TEXT('PIMS Calendar'!H33,"m/d")&amp; " " &amp; TEXT('PIMS Calendar'!I33,"m/d/yyyy")</f>
        <v>Open Through 4/5/2024</v>
      </c>
      <c r="G58" s="112" t="str">
        <f>'PIMS Calendar'!K33</f>
        <v>Collection Window Closes 4/5/2024</v>
      </c>
      <c r="H58" s="113">
        <f>'PIMS Calendar'!L33</f>
        <v>45392</v>
      </c>
      <c r="I58"/>
      <c r="J58" s="6"/>
    </row>
    <row r="59" spans="1:10" s="13" customFormat="1" ht="28.8" x14ac:dyDescent="0.3">
      <c r="A59" s="12"/>
      <c r="B59"/>
      <c r="C59" s="43" t="str">
        <f>'PIMS Calendar'!C34</f>
        <v>Keystone Exemption Collection 2023-24</v>
      </c>
      <c r="D59" s="23" t="str">
        <f>'PIMS Calendar'!D34</f>
        <v>2023-24</v>
      </c>
      <c r="E59" s="18" t="str">
        <f>'PIMS Calendar'!F34</f>
        <v>Required</v>
      </c>
      <c r="F59" s="71" t="str">
        <f>TEXT('PIMS Calendar'!H34,"m/d")&amp; " " &amp; TEXT('PIMS Calendar'!I34,"m/d/yyyy")</f>
        <v>Open Through 4/30/2024</v>
      </c>
      <c r="G59" s="112" t="str">
        <f>'PIMS Calendar'!K34</f>
        <v>Collection Window Closes 4/30/2024</v>
      </c>
      <c r="H59" s="113">
        <f>'PIMS Calendar'!L34</f>
        <v>45419</v>
      </c>
      <c r="I59"/>
      <c r="J59" s="12"/>
    </row>
    <row r="60" spans="1:10" ht="28.8" x14ac:dyDescent="0.3">
      <c r="A60" s="6"/>
      <c r="B60"/>
      <c r="C60" s="43" t="str">
        <f>'PIMS Calendar'!C35</f>
        <v>Course/Instructor</v>
      </c>
      <c r="D60" s="23" t="str">
        <f>'PIMS Calendar'!D35</f>
        <v>2023-24</v>
      </c>
      <c r="E60" s="18" t="str">
        <f>'PIMS Calendar'!F35</f>
        <v>Required</v>
      </c>
      <c r="F60" s="71" t="str">
        <f>TEXT('PIMS Calendar'!H35,"m/d")&amp; " " &amp; TEXT('PIMS Calendar'!I35,"m/d/yyyy")</f>
        <v>Open Through 6/7/2024</v>
      </c>
      <c r="G60" s="112" t="str">
        <f>'PIMS Calendar'!K35</f>
        <v>-</v>
      </c>
      <c r="H60" s="113">
        <f>'PIMS Calendar'!L35</f>
        <v>45457</v>
      </c>
      <c r="I60"/>
      <c r="J60" s="6"/>
    </row>
    <row r="61" spans="1:10" ht="72.599999999999994" customHeight="1" x14ac:dyDescent="0.3">
      <c r="A61" s="6"/>
      <c r="B61"/>
      <c r="C61" s="43" t="str">
        <f>'PIMS Calendar'!C36</f>
        <v xml:space="preserve">Student - Industry-Recognized
    Credentials and Work-Based Learning
    Experiences for Non-CTE Students </v>
      </c>
      <c r="D61" s="23" t="str">
        <f>'PIMS Calendar'!D36</f>
        <v>2023-24</v>
      </c>
      <c r="E61" s="18" t="str">
        <f>'PIMS Calendar'!F36</f>
        <v>Required</v>
      </c>
      <c r="F61" s="465" t="str">
        <f>CONCATENATE('PIMS Calendar'!H39," ", TEXT('PIMS Calendar'!J39,"m/d/yyy"))</f>
        <v>Open Through N/A</v>
      </c>
      <c r="G61" s="112" t="str">
        <f>'PIMS Calendar'!K36</f>
        <v>Collection Window Closes 6/27/2024</v>
      </c>
      <c r="H61" s="466">
        <f>'PIMS Calendar'!L36</f>
        <v>45471</v>
      </c>
      <c r="I61"/>
      <c r="J61" s="6"/>
    </row>
    <row r="62" spans="1:10" ht="28.8" x14ac:dyDescent="0.3">
      <c r="A62" s="6"/>
      <c r="B62"/>
      <c r="C62" s="43" t="str">
        <f>'PIMS Calendar'!C37</f>
        <v>Student - Career Standards Benchmarks</v>
      </c>
      <c r="D62" s="23" t="str">
        <f>'PIMS Calendar'!D37</f>
        <v>2023-24</v>
      </c>
      <c r="E62" s="18" t="str">
        <f>'PIMS Calendar'!F37</f>
        <v>Required</v>
      </c>
      <c r="F62" s="465"/>
      <c r="G62" s="112" t="str">
        <f>'PIMS Calendar'!K37</f>
        <v>Collection Window Closes 6/27/2024</v>
      </c>
      <c r="H62" s="467"/>
      <c r="I62"/>
      <c r="J62" s="6"/>
    </row>
    <row r="63" spans="1:10" ht="28.8" x14ac:dyDescent="0.3">
      <c r="A63" s="6"/>
      <c r="B63"/>
      <c r="C63" s="43" t="str">
        <f>'PIMS Calendar'!C38</f>
        <v>Student - Local Assessment for Early
   Indicators of Success</v>
      </c>
      <c r="D63" s="23" t="str">
        <f>'PIMS Calendar'!D38</f>
        <v>2023-24</v>
      </c>
      <c r="E63" s="18" t="str">
        <f>'PIMS Calendar'!F38</f>
        <v>Updates</v>
      </c>
      <c r="F63" s="465"/>
      <c r="G63" s="112" t="str">
        <f>'PIMS Calendar'!K38</f>
        <v>Collection Window Closes 6/27/2024</v>
      </c>
      <c r="H63" s="467"/>
      <c r="I63"/>
      <c r="J63" s="6"/>
    </row>
    <row r="64" spans="1:10" ht="28.8" x14ac:dyDescent="0.3">
      <c r="A64" s="6"/>
      <c r="B64"/>
      <c r="C64" s="43" t="s">
        <v>211</v>
      </c>
      <c r="D64" s="23" t="str">
        <f>'PIMS Calendar'!D39</f>
        <v>2023-24</v>
      </c>
      <c r="E64" s="18" t="str">
        <f>'PIMS Calendar'!F39</f>
        <v>Updates</v>
      </c>
      <c r="F64" s="465"/>
      <c r="G64" s="112" t="str">
        <f>'PIMS Calendar'!K39</f>
        <v>Collection Window Closes 6/27/2024</v>
      </c>
      <c r="H64" s="468"/>
      <c r="I64"/>
      <c r="J64" s="6"/>
    </row>
    <row r="65" spans="1:10" ht="28.8" x14ac:dyDescent="0.3">
      <c r="A65" s="6"/>
      <c r="B65"/>
      <c r="C65" s="43" t="str">
        <f>'PIMS Calendar'!C41</f>
        <v>Student - Local Assessment for Reporting
   and Analytics</v>
      </c>
      <c r="D65" s="23" t="str">
        <f>'PIMS Calendar'!D41</f>
        <v>2023-24</v>
      </c>
      <c r="E65" s="18" t="str">
        <f>'PIMS Calendar'!F40</f>
        <v>Updates</v>
      </c>
      <c r="F65" s="70" t="str">
        <f>TEXT('PIMS Calendar'!H41,"m/d")&amp; " " &amp; TEXT('PIMS Calendar'!J41,"m/d/yyyy")</f>
        <v>Open Through N/A</v>
      </c>
      <c r="G65" s="112" t="str">
        <f>'PIMS Calendar'!K41</f>
        <v>Collection Window Closes 7/12/2024</v>
      </c>
      <c r="H65" s="466" t="str">
        <f>'PIMS Calendar'!L42</f>
        <v>N/A</v>
      </c>
      <c r="I65"/>
      <c r="J65" s="6"/>
    </row>
    <row r="66" spans="1:10" ht="57.6" x14ac:dyDescent="0.3">
      <c r="A66" s="6"/>
      <c r="B66"/>
      <c r="C66" s="43" t="s">
        <v>212</v>
      </c>
      <c r="D66" s="23" t="str">
        <f>'PIMS Calendar'!D37</f>
        <v>2023-24</v>
      </c>
      <c r="E66" s="18" t="s">
        <v>213</v>
      </c>
      <c r="F66" s="469" t="str">
        <f>CONCATENATE('PIMS Calendar'!H42," ", TEXT('PIMS Calendar'!J42,"m/d/yyyy"))</f>
        <v>Open Through N/A</v>
      </c>
      <c r="G66" s="114" t="str">
        <f>'PIMS Calendar'!K42</f>
        <v>Collection Window Closes 7/31/2024</v>
      </c>
      <c r="H66" s="470"/>
      <c r="I66"/>
      <c r="J66" s="6"/>
    </row>
    <row r="67" spans="1:10" ht="158.4" x14ac:dyDescent="0.3">
      <c r="A67" s="6"/>
      <c r="B67"/>
      <c r="C67" s="43" t="str">
        <f>'PIMS Calendar'!C43</f>
        <v>Safe Schools - Fire &amp; Security Drills</v>
      </c>
      <c r="D67" s="23" t="str">
        <f>'PIMS Calendar'!D42</f>
        <v>2023-24</v>
      </c>
      <c r="E67" s="18" t="str">
        <f>CONCATENATE('PIMS Calendar'!F43," - ",'PIMS Calendar'!G43)</f>
        <v>Required - Fire Drills and Security Drills must be reported by 7/29/2024.
However, the Bus Evacuation Drill ACS and Security Drill Certification must be submitted by 4/10/2024 .
ACS submitted through the FRCPP</v>
      </c>
      <c r="F67" s="459"/>
      <c r="G67" s="69" t="str">
        <f>'PIMS Calendar'!K42</f>
        <v>Collection Window Closes 7/31/2024</v>
      </c>
      <c r="H67" s="471">
        <f>'PIMS Calendar'!L43</f>
        <v>45504</v>
      </c>
      <c r="I67"/>
      <c r="J67" s="6"/>
    </row>
    <row r="68" spans="1:10" ht="28.8" x14ac:dyDescent="0.3">
      <c r="A68" s="6"/>
      <c r="B68"/>
      <c r="C68" s="43" t="str">
        <f>'PIMS Calendar'!C44</f>
        <v>Safe Schools</v>
      </c>
      <c r="D68" s="23" t="str">
        <f>'PIMS Calendar'!D39</f>
        <v>2023-24</v>
      </c>
      <c r="E68" s="18" t="str">
        <f>'PIMS Calendar'!F44</f>
        <v>Required</v>
      </c>
      <c r="F68" s="459"/>
      <c r="G68" s="69" t="str">
        <f>'PIMS Calendar'!K43</f>
        <v>Collection Window Closes 7/31/2024</v>
      </c>
      <c r="H68" s="468"/>
      <c r="I68"/>
      <c r="J68" s="6"/>
    </row>
    <row r="69" spans="1:10" ht="49.2" customHeight="1" thickBot="1" x14ac:dyDescent="0.35">
      <c r="A69" s="6"/>
      <c r="B69"/>
      <c r="C69" s="39" t="str">
        <f>'PIMS Calendar'!C45</f>
        <v>Safe Schools - AED</v>
      </c>
      <c r="D69" s="42" t="str">
        <f>'PIMS Calendar'!D43</f>
        <v>2023-24</v>
      </c>
      <c r="E69" s="40" t="str">
        <f>'PIMS Calendar'!F45</f>
        <v>Required</v>
      </c>
      <c r="F69" s="460"/>
      <c r="G69" s="74" t="str">
        <f>'PIMS Calendar'!K44</f>
        <v>Collection Window Closes 7/31/2024</v>
      </c>
      <c r="H69" s="111" t="str">
        <f>'PIMS Calendar'!L45</f>
        <v>On the Safe Schools ACS</v>
      </c>
      <c r="I69"/>
      <c r="J69" s="6"/>
    </row>
    <row r="70" spans="1:10" ht="26.4" thickBot="1" x14ac:dyDescent="0.35">
      <c r="A70" s="428" t="s">
        <v>292</v>
      </c>
      <c r="B70" s="428"/>
      <c r="C70" s="428"/>
      <c r="D70" s="428"/>
      <c r="E70" s="428"/>
      <c r="F70" s="428"/>
      <c r="G70" s="428"/>
      <c r="H70" s="428"/>
      <c r="I70" s="428"/>
      <c r="J70" s="428"/>
    </row>
    <row r="71" spans="1:10" ht="42.6" x14ac:dyDescent="0.3">
      <c r="A71" s="6"/>
      <c r="B71"/>
      <c r="C71" s="137" t="s">
        <v>132</v>
      </c>
      <c r="D71" s="138" t="s">
        <v>214</v>
      </c>
      <c r="E71" s="139" t="s">
        <v>7</v>
      </c>
      <c r="F71" s="140" t="s">
        <v>215</v>
      </c>
      <c r="G71" s="140" t="s">
        <v>216</v>
      </c>
      <c r="H71" s="141" t="s">
        <v>204</v>
      </c>
      <c r="I71"/>
      <c r="J71" s="6"/>
    </row>
    <row r="72" spans="1:10" ht="28.8" x14ac:dyDescent="0.3">
      <c r="A72" s="6"/>
      <c r="B72"/>
      <c r="C72" s="37" t="str">
        <f>'Internal Snapshots'!C4</f>
        <v>Winter Keystone Precodes</v>
      </c>
      <c r="D72" s="23" t="str">
        <f>'Internal Snapshots'!D4</f>
        <v>2023-24</v>
      </c>
      <c r="E72" s="18" t="str">
        <f>'Internal Snapshots'!F4</f>
        <v>Required (denoted in Field No. 214)</v>
      </c>
      <c r="F72" s="230">
        <f>'Internal Snapshots'!H4</f>
        <v>45204</v>
      </c>
      <c r="G72" s="462">
        <f>'Internal Snapshots'!I4</f>
        <v>45204</v>
      </c>
      <c r="H72" s="229">
        <f>'Internal Snapshots'!K4</f>
        <v>45209</v>
      </c>
      <c r="I72"/>
      <c r="J72" s="6"/>
    </row>
    <row r="73" spans="1:10" ht="72" x14ac:dyDescent="0.3">
      <c r="A73" s="6"/>
      <c r="B73"/>
      <c r="C73" s="37" t="str">
        <f>'Internal Snapshots'!C5</f>
        <v>PVAAS Staff Account Creation,
    Termination, and Movement 
     within LEA
PVAAS Student Enrollment 1</v>
      </c>
      <c r="D73" s="23" t="str">
        <f>'Internal Snapshots'!D5</f>
        <v>2023-24</v>
      </c>
      <c r="E73" s="18" t="str">
        <f>'Internal Snapshots'!F5</f>
        <v>Required K-12</v>
      </c>
      <c r="F73" s="231" t="str">
        <f>'Internal Snapshots'!H5</f>
        <v>N/A</v>
      </c>
      <c r="G73" s="463"/>
      <c r="H73" s="471" t="str">
        <f>'Internal Snapshots'!K5</f>
        <v>N/A</v>
      </c>
      <c r="I73"/>
      <c r="J73" s="6"/>
    </row>
    <row r="74" spans="1:10" ht="28.8" x14ac:dyDescent="0.3">
      <c r="A74" s="6"/>
      <c r="B74"/>
      <c r="C74" s="37" t="str">
        <f>'Internal Snapshots'!C7</f>
        <v>ACCESS for ELLs and Alternate ACCESS
    for ELLs  Precodes</v>
      </c>
      <c r="D74" s="23" t="str">
        <f>'Internal Snapshots'!D7</f>
        <v>2023-24</v>
      </c>
      <c r="E74" s="18" t="str">
        <f>'Internal Snapshots'!F7</f>
        <v>Required</v>
      </c>
      <c r="F74" s="231">
        <f>'Internal Snapshots'!H7</f>
        <v>45239</v>
      </c>
      <c r="G74" s="462">
        <f>'Internal Snapshots'!I7</f>
        <v>45239</v>
      </c>
      <c r="H74" s="472"/>
      <c r="I74"/>
      <c r="J74" s="6"/>
    </row>
    <row r="75" spans="1:10" ht="100.8" x14ac:dyDescent="0.3">
      <c r="A75" s="6"/>
      <c r="B75"/>
      <c r="C75" s="37" t="str">
        <f>'Internal Snapshots'!C6</f>
        <v>PVAAS Student Enrollment 2
PVAAS Staff Account Creation,
    Termination, and Movement 
     within LEA
PEERS Account Creation</v>
      </c>
      <c r="D75" s="23" t="str">
        <f>'Internal Snapshots'!D6</f>
        <v>2023-24</v>
      </c>
      <c r="E75" s="18" t="str">
        <f>'Internal Snapshots'!F6</f>
        <v>Required K-12</v>
      </c>
      <c r="F75" s="231" t="str">
        <f>'Internal Snapshots'!H6</f>
        <v>N/A</v>
      </c>
      <c r="G75" s="463"/>
      <c r="H75" s="473"/>
      <c r="I75"/>
      <c r="J75" s="6"/>
    </row>
    <row r="76" spans="1:10" ht="72" x14ac:dyDescent="0.3">
      <c r="A76" s="6"/>
      <c r="B76"/>
      <c r="C76" s="37" t="str">
        <f>'Internal Snapshots'!C8</f>
        <v>PVAAS Staff Account Creation,
    Termination, and Movement 
    within LEA
PVAAS Student Enrollment 3</v>
      </c>
      <c r="D76" s="23" t="str">
        <f>'Internal Snapshots'!D8</f>
        <v>2023-24</v>
      </c>
      <c r="E76" s="18" t="str">
        <f>'Internal Snapshots'!F8</f>
        <v>Required K-12</v>
      </c>
      <c r="F76" s="231" t="str">
        <f>'Internal Snapshots'!H8</f>
        <v>N/A</v>
      </c>
      <c r="G76" s="462">
        <f>'Internal Snapshots'!I8</f>
        <v>45309</v>
      </c>
      <c r="H76" s="229" t="str">
        <f>'Internal Snapshots'!K8</f>
        <v>N/A</v>
      </c>
      <c r="I76"/>
      <c r="J76" s="6"/>
    </row>
    <row r="77" spans="1:10" ht="43.2" x14ac:dyDescent="0.3">
      <c r="A77" s="6"/>
      <c r="B77"/>
      <c r="C77" s="37" t="str">
        <f>'Internal Snapshots'!C9</f>
        <v>PSSA Precodes</v>
      </c>
      <c r="D77" s="23" t="str">
        <f>'Internal Snapshots'!D9</f>
        <v>2023-24</v>
      </c>
      <c r="E77" s="18" t="str">
        <f>'Internal Snapshots'!F9</f>
        <v>Required (denoted in Field No. 212)</v>
      </c>
      <c r="F77" s="231" t="str">
        <f>'Internal Snapshots'!H9</f>
        <v>As of 1/18/2024 (will display as 1/17/2024 Snapshot Date)</v>
      </c>
      <c r="G77" s="459"/>
      <c r="H77" s="234">
        <v>44951</v>
      </c>
      <c r="I77"/>
      <c r="J77" s="6"/>
    </row>
    <row r="78" spans="1:10" ht="43.2" x14ac:dyDescent="0.3">
      <c r="A78" s="6"/>
      <c r="B78"/>
      <c r="C78" s="37" t="str">
        <f>'Internal Snapshots'!C10</f>
        <v>Winter Keystone Reporting #1</v>
      </c>
      <c r="D78" s="23" t="str">
        <f>'Internal Snapshots'!D10</f>
        <v>2023-24</v>
      </c>
      <c r="E78" s="18" t="str">
        <f>'Internal Snapshots'!F10</f>
        <v xml:space="preserve">Required if  administered </v>
      </c>
      <c r="F78" s="233" t="str">
        <f>'Internal Snapshots'!H10</f>
        <v>As of 1/18/2024 (will display as 1/17/2024 Snapshot Date)</v>
      </c>
      <c r="G78" s="233">
        <f>'Internal Snapshots'!I10</f>
        <v>45309</v>
      </c>
      <c r="H78" s="229" t="str">
        <f>'Internal Snapshots'!K10</f>
        <v>N/A</v>
      </c>
      <c r="I78"/>
      <c r="J78" s="6"/>
    </row>
    <row r="79" spans="1:10" x14ac:dyDescent="0.3">
      <c r="A79" s="6"/>
      <c r="B79"/>
      <c r="C79" s="37" t="str">
        <f>'Internal Snapshots'!C11</f>
        <v>Winter Keystone Reporting #2</v>
      </c>
      <c r="D79" s="23" t="str">
        <f>'Internal Snapshots'!D11</f>
        <v>2023-24</v>
      </c>
      <c r="E79" s="18" t="str">
        <f>'Internal Snapshots'!F11</f>
        <v xml:space="preserve">Required if  administered </v>
      </c>
      <c r="F79" s="233">
        <f>'Internal Snapshots'!H11</f>
        <v>45309</v>
      </c>
      <c r="G79" s="233">
        <f>'Internal Snapshots'!I11</f>
        <v>45327</v>
      </c>
      <c r="H79" s="334">
        <f>'Internal Snapshots'!K11</f>
        <v>45335</v>
      </c>
      <c r="I79"/>
      <c r="J79" s="6"/>
    </row>
    <row r="80" spans="1:10" x14ac:dyDescent="0.3">
      <c r="A80" s="6"/>
      <c r="B80"/>
      <c r="C80" s="37" t="str">
        <f>'Internal Snapshots'!C12</f>
        <v>ACCESS for ELLs Accountability</v>
      </c>
      <c r="D80" s="23" t="str">
        <f>'Internal Snapshots'!D12</f>
        <v>2023-24</v>
      </c>
      <c r="E80" s="18" t="str">
        <f>'Internal Snapshots'!F12</f>
        <v>Required</v>
      </c>
      <c r="F80" s="231">
        <f>'Internal Snapshots'!H12</f>
        <v>45316</v>
      </c>
      <c r="G80" s="464">
        <v>44595</v>
      </c>
      <c r="H80" s="229">
        <f>'Internal Snapshots'!K12</f>
        <v>44970</v>
      </c>
      <c r="I80"/>
      <c r="J80" s="6"/>
    </row>
    <row r="81" spans="1:10" x14ac:dyDescent="0.3">
      <c r="A81" s="6"/>
      <c r="B81"/>
      <c r="C81" s="37" t="str">
        <f>'Internal Snapshots'!C13</f>
        <v>PVAAS Student Enrollment 4</v>
      </c>
      <c r="D81" s="23" t="str">
        <f>'Internal Snapshots'!D13</f>
        <v>2023-24</v>
      </c>
      <c r="E81" s="18" t="str">
        <f>'Internal Snapshots'!F13</f>
        <v>Required K-12</v>
      </c>
      <c r="F81" s="231" t="str">
        <f>'Internal Snapshots'!H13</f>
        <v>N/A</v>
      </c>
      <c r="G81" s="474"/>
      <c r="H81" s="229" t="str">
        <f>'Internal Snapshots'!K13</f>
        <v>N/A</v>
      </c>
      <c r="I81"/>
      <c r="J81" s="6"/>
    </row>
    <row r="82" spans="1:10" ht="28.8" x14ac:dyDescent="0.3">
      <c r="A82" s="6"/>
      <c r="B82"/>
      <c r="C82" s="37" t="str">
        <f>'Internal Snapshots'!C15</f>
        <v>Spring Keystone Precodes</v>
      </c>
      <c r="D82" s="23" t="str">
        <f>'Internal Snapshots'!D15</f>
        <v>2023-24</v>
      </c>
      <c r="E82" s="18" t="str">
        <f>'Internal Snapshots'!F15</f>
        <v>Required (denoted in Field No. 215)</v>
      </c>
      <c r="F82" s="462">
        <f>'Internal Snapshots'!H15</f>
        <v>45358</v>
      </c>
      <c r="G82" s="462">
        <f>'Internal Snapshots'!I15</f>
        <v>45358</v>
      </c>
      <c r="H82" s="229">
        <f>'Internal Snapshots'!K15</f>
        <v>45371</v>
      </c>
      <c r="I82"/>
      <c r="J82" s="6"/>
    </row>
    <row r="83" spans="1:10" ht="100.8" x14ac:dyDescent="0.3">
      <c r="A83" s="6"/>
      <c r="B83"/>
      <c r="C83" s="43" t="str">
        <f>'Internal Snapshots'!C14</f>
        <v>PVAAS Staff Account Creation,
   Termination, Movement within
    LEA, and Update Staff Email 
    Addresses
PVAAS Student Enrollment 5 and
    Subgroup Update</v>
      </c>
      <c r="D83" s="23" t="str">
        <f>'Internal Snapshots'!D18</f>
        <v>2023-24</v>
      </c>
      <c r="E83" s="18" t="str">
        <f>'Internal Snapshots'!F14</f>
        <v>Required K-12</v>
      </c>
      <c r="F83" s="463"/>
      <c r="G83" s="463"/>
      <c r="H83" s="234" t="str">
        <f>'Internal Snapshots'!K14</f>
        <v>N/A</v>
      </c>
      <c r="I83"/>
      <c r="J83" s="6"/>
    </row>
    <row r="84" spans="1:10" x14ac:dyDescent="0.3">
      <c r="A84" s="6"/>
      <c r="B84"/>
      <c r="C84" s="43" t="str">
        <f>'Internal Snapshots'!C16</f>
        <v>EL Immigrant Cumulative Count</v>
      </c>
      <c r="D84" s="72" t="str">
        <f>'Internal Snapshots'!D16</f>
        <v>2023-24</v>
      </c>
      <c r="E84" s="18"/>
      <c r="F84" s="232">
        <f>'Internal Snapshots'!H16</f>
        <v>45393</v>
      </c>
      <c r="G84" s="462">
        <f>'Internal Snapshots'!I16</f>
        <v>45393</v>
      </c>
      <c r="H84" s="332" t="str">
        <f>'Internal Snapshots'!K16</f>
        <v>N/A</v>
      </c>
      <c r="I84"/>
      <c r="J84" s="6"/>
    </row>
    <row r="85" spans="1:10" ht="28.8" x14ac:dyDescent="0.3">
      <c r="A85" s="6"/>
      <c r="B85"/>
      <c r="C85" s="37" t="str">
        <f>'Internal Snapshots'!C17</f>
        <v>PASA Accountability Reporting #1</v>
      </c>
      <c r="D85" s="71" t="str">
        <f>'Internal Snapshots'!D17</f>
        <v>2023-24</v>
      </c>
      <c r="E85" s="18" t="str">
        <f>'Internal Snapshots'!F17</f>
        <v>Required K-12 (if Field No. 38 = Y)</v>
      </c>
      <c r="F85" s="232">
        <f>'Internal Snapshots'!H17</f>
        <v>45390</v>
      </c>
      <c r="G85" s="474"/>
      <c r="H85" s="333" t="str">
        <f>'Internal Snapshots'!K17</f>
        <v>NA</v>
      </c>
      <c r="I85"/>
      <c r="J85" s="6"/>
    </row>
    <row r="86" spans="1:10" x14ac:dyDescent="0.3">
      <c r="A86" s="6"/>
      <c r="B86"/>
      <c r="C86" s="37" t="str">
        <f>'Internal Snapshots'!C18</f>
        <v xml:space="preserve">PVAAS Student RV Gap Enrollment 1 </v>
      </c>
      <c r="D86" s="23" t="str">
        <f>'Internal Snapshots'!D18</f>
        <v>2023-24</v>
      </c>
      <c r="E86" s="18" t="str">
        <f>'Internal Snapshots'!F18</f>
        <v>Required K-12</v>
      </c>
      <c r="F86" s="231" t="str">
        <f>'Internal Snapshots'!H18</f>
        <v>N/A</v>
      </c>
      <c r="G86" s="231">
        <f>'Internal Snapshots'!I18</f>
        <v>45421</v>
      </c>
      <c r="H86" s="333" t="str">
        <f>'Internal Snapshots'!K18</f>
        <v>N/A</v>
      </c>
      <c r="I86"/>
      <c r="J86" s="6"/>
    </row>
    <row r="87" spans="1:10" ht="43.2" x14ac:dyDescent="0.3">
      <c r="A87" s="6"/>
      <c r="B87"/>
      <c r="C87" s="37" t="str">
        <f>'Internal Snapshots'!C19</f>
        <v>PASA Accountability Reporting #2</v>
      </c>
      <c r="D87" s="23" t="str">
        <f>'Internal Snapshots'!D19</f>
        <v>2023-24</v>
      </c>
      <c r="E87" s="18" t="str">
        <f>'Internal Snapshots'!F19</f>
        <v>Required K-12 (if Field No. 38 = Y)</v>
      </c>
      <c r="F87" s="231" t="str">
        <f>'Internal Snapshots'!H19</f>
        <v>5/3/2024 (Snapshot Date will display as 5/2 on reports)</v>
      </c>
      <c r="G87" s="231">
        <f>'Internal Snapshots'!I19</f>
        <v>45421</v>
      </c>
      <c r="H87" s="333">
        <f>'Internal Snapshots'!K19</f>
        <v>45436</v>
      </c>
      <c r="I87"/>
      <c r="J87" s="6"/>
    </row>
    <row r="88" spans="1:10" ht="75" customHeight="1" x14ac:dyDescent="0.3">
      <c r="A88" s="6"/>
      <c r="B88"/>
      <c r="C88" s="37" t="str">
        <f>'Internal Snapshots'!C20</f>
        <v>PSSA Accountability Reporting  for
    English Language Arts #1 (report data as
    of April 26, last day of the testing
    window)</v>
      </c>
      <c r="D88" s="23" t="str">
        <f>'Internal Snapshots'!D20</f>
        <v>2023-24</v>
      </c>
      <c r="E88" s="18" t="str">
        <f>'Internal Snapshots'!F20</f>
        <v xml:space="preserve">Required K-12 </v>
      </c>
      <c r="F88" s="231" t="str">
        <f>'Internal Snapshots'!H20</f>
        <v>4/26/2024 (Snapshot Date will display as 4/25 on reports)</v>
      </c>
      <c r="G88" s="464">
        <f>'Internal Snapshots'!I20</f>
        <v>45421</v>
      </c>
      <c r="H88" s="471" t="str">
        <f>'Internal Snapshots'!K21</f>
        <v>N/A</v>
      </c>
      <c r="I88"/>
      <c r="J88" s="6"/>
    </row>
    <row r="89" spans="1:10" ht="46.95" customHeight="1" x14ac:dyDescent="0.3">
      <c r="A89" s="6"/>
      <c r="B89"/>
      <c r="C89" s="37" t="str">
        <f>'Internal Snapshots'!C21</f>
        <v>PSSA Accountability Reporting for
    Mathematics #1 (report data as of May 3, last day of the testing window)</v>
      </c>
      <c r="D89" s="23" t="str">
        <f>'Internal Snapshots'!D21</f>
        <v>2023-24</v>
      </c>
      <c r="E89" s="18" t="str">
        <f>'Internal Snapshots'!F21</f>
        <v xml:space="preserve">Required K-12 </v>
      </c>
      <c r="F89" s="464" t="str">
        <f>'Internal Snapshots'!H21</f>
        <v>5/3/2024 (Snapshot Date will display as 5/2 on reports)</v>
      </c>
      <c r="G89" s="464"/>
      <c r="H89" s="472"/>
      <c r="I89"/>
      <c r="J89" s="6"/>
    </row>
    <row r="90" spans="1:10" ht="51" customHeight="1" x14ac:dyDescent="0.3">
      <c r="A90" s="6"/>
      <c r="B90"/>
      <c r="C90" s="37" t="str">
        <f>'Internal Snapshots'!C22</f>
        <v>PSSA Accountability Reporting for
    Science #1 (report data as of May 3, last day of the testing window)</v>
      </c>
      <c r="D90" s="23" t="str">
        <f>'Internal Snapshots'!D22</f>
        <v>2023-24</v>
      </c>
      <c r="E90" s="18" t="str">
        <f>'Internal Snapshots'!F22</f>
        <v xml:space="preserve">Required K-12 </v>
      </c>
      <c r="F90" s="463"/>
      <c r="G90" s="463"/>
      <c r="H90" s="473"/>
      <c r="I90"/>
      <c r="J90" s="6"/>
    </row>
    <row r="91" spans="1:10" ht="26.4" thickBot="1" x14ac:dyDescent="0.35">
      <c r="A91" s="428" t="s">
        <v>290</v>
      </c>
      <c r="B91" s="428"/>
      <c r="C91" s="428"/>
      <c r="D91" s="428"/>
      <c r="E91" s="428"/>
      <c r="F91" s="428"/>
      <c r="G91" s="428"/>
      <c r="H91" s="428"/>
      <c r="I91" s="428"/>
      <c r="J91" s="428"/>
    </row>
    <row r="92" spans="1:10" ht="42.6" x14ac:dyDescent="0.3">
      <c r="A92" s="6"/>
      <c r="B92"/>
      <c r="C92" s="137" t="s">
        <v>289</v>
      </c>
      <c r="D92" s="138" t="s">
        <v>214</v>
      </c>
      <c r="E92" s="139" t="s">
        <v>7</v>
      </c>
      <c r="F92" s="140" t="s">
        <v>215</v>
      </c>
      <c r="G92" s="140" t="s">
        <v>216</v>
      </c>
      <c r="H92" s="141" t="s">
        <v>204</v>
      </c>
      <c r="I92"/>
      <c r="J92" s="6"/>
    </row>
    <row r="93" spans="1:10" ht="85.95" customHeight="1" x14ac:dyDescent="0.3">
      <c r="A93" s="6"/>
      <c r="B93"/>
      <c r="C93" s="43" t="str">
        <f>'Internal Snapshots'!C23</f>
        <v>PSSA Accountability Reporting for
    English Language Arts #2 (report data as of April 26, last day of the testing window)</v>
      </c>
      <c r="D93" s="23" t="str">
        <f>'Internal Snapshots'!D23</f>
        <v>2023-24</v>
      </c>
      <c r="E93" s="469" t="str">
        <f>'Internal Snapshots'!F23</f>
        <v>Required K-12 (denoted in Field No. 212)</v>
      </c>
      <c r="F93" s="230">
        <f>'Internal Snapshots'!H23</f>
        <v>45408</v>
      </c>
      <c r="G93" s="462">
        <f>'Internal Snapshots'!I23</f>
        <v>45440</v>
      </c>
      <c r="H93" s="471">
        <f>'Internal Snapshots'!K23</f>
        <v>45456</v>
      </c>
      <c r="I93"/>
      <c r="J93" s="6"/>
    </row>
    <row r="94" spans="1:10" ht="54.6" customHeight="1" x14ac:dyDescent="0.3">
      <c r="A94" s="6"/>
      <c r="B94"/>
      <c r="C94" s="37" t="str">
        <f>'Internal Snapshots'!C24</f>
        <v>PSSA Accountability Reporting for
    Mathematics #2 (report data as of May 3, last day of the testing window)</v>
      </c>
      <c r="D94" s="23" t="str">
        <f>'Internal Snapshots'!D24</f>
        <v>2023-24</v>
      </c>
      <c r="E94" s="459"/>
      <c r="F94" s="462">
        <f>'Internal Snapshots'!H24</f>
        <v>45415</v>
      </c>
      <c r="G94" s="464"/>
      <c r="H94" s="472"/>
      <c r="I94"/>
      <c r="J94" s="6"/>
    </row>
    <row r="95" spans="1:10" ht="43.2" x14ac:dyDescent="0.3">
      <c r="A95" s="6"/>
      <c r="B95"/>
      <c r="C95" s="37" t="str">
        <f>'Internal Snapshots'!C25</f>
        <v>PSSA Accountability Reporting for
    Science #2 (report data as of May 3, last day of the testing window)</v>
      </c>
      <c r="D95" s="23" t="str">
        <f>'Internal Snapshots'!D25</f>
        <v>2023-24</v>
      </c>
      <c r="E95" s="474"/>
      <c r="F95" s="463"/>
      <c r="G95" s="463"/>
      <c r="H95" s="473"/>
      <c r="I95"/>
      <c r="J95" s="6"/>
    </row>
    <row r="96" spans="1:10" ht="69.599999999999994" customHeight="1" x14ac:dyDescent="0.3">
      <c r="A96" s="6"/>
      <c r="B96"/>
      <c r="C96" s="37" t="str">
        <f>'Internal Snapshots'!C27</f>
        <v>Spring Keystone Reporting #1</v>
      </c>
      <c r="D96" s="23" t="str">
        <f>'Internal Snapshots'!D27</f>
        <v>2023-24</v>
      </c>
      <c r="E96" s="18" t="str">
        <f>'Internal Snapshots'!F27</f>
        <v xml:space="preserve">Required if administered
K-12 </v>
      </c>
      <c r="F96" s="231" t="str">
        <f>'Internal Snapshots'!H27</f>
        <v>As of 5/24/2024 (will display as 5/23/2024 Snapshot Date)</v>
      </c>
      <c r="G96" s="462">
        <f>'Internal Snapshots'!I27</f>
        <v>45440</v>
      </c>
      <c r="H96" s="471" t="str">
        <f>'Internal Snapshots'!K27</f>
        <v>NA</v>
      </c>
      <c r="I96"/>
      <c r="J96" s="6"/>
    </row>
    <row r="97" spans="1:10" ht="43.2" x14ac:dyDescent="0.3">
      <c r="A97" s="6"/>
      <c r="B97"/>
      <c r="C97" s="37" t="str">
        <f>'Internal Snapshots'!C28</f>
        <v>Grade 11 Keystone Accountability #1
    (report data as of May 26, last day
    of the testing window)</v>
      </c>
      <c r="D97" s="23" t="str">
        <f>'Internal Snapshots'!D28</f>
        <v>2023-24</v>
      </c>
      <c r="E97" s="18" t="str">
        <f>'Internal Snapshots'!F28</f>
        <v>Required</v>
      </c>
      <c r="F97" s="462" t="str">
        <f>'Internal Snapshots'!H28</f>
        <v>As of 5/24/2024 (will display as 5/23/2024 Snapshot Date)</v>
      </c>
      <c r="G97" s="464"/>
      <c r="H97" s="476"/>
      <c r="I97"/>
      <c r="J97" s="6"/>
    </row>
    <row r="98" spans="1:10" ht="28.8" x14ac:dyDescent="0.3">
      <c r="A98" s="6"/>
      <c r="B98"/>
      <c r="C98" s="37" t="str">
        <f>'Internal Snapshots'!C29</f>
        <v>Summer Keystone Precodes</v>
      </c>
      <c r="D98" s="23" t="str">
        <f>'Internal Snapshots'!D29</f>
        <v>2023-24</v>
      </c>
      <c r="E98" s="18" t="str">
        <f>'Internal Snapshots'!F29</f>
        <v>Required if administered (denoted in Field No. 216)</v>
      </c>
      <c r="F98" s="464"/>
      <c r="G98" s="464"/>
      <c r="H98" s="331">
        <f>'Internal Snapshots'!K29</f>
        <v>45456</v>
      </c>
      <c r="I98"/>
      <c r="J98" s="6"/>
    </row>
    <row r="99" spans="1:10" x14ac:dyDescent="0.3">
      <c r="A99" s="6"/>
      <c r="B99"/>
      <c r="C99" s="37" t="str">
        <f>'Internal Snapshots'!C30</f>
        <v>Every Student Succeeds Act (ESSA)</v>
      </c>
      <c r="D99" s="23" t="str">
        <f>'Internal Snapshots'!D30</f>
        <v>2023-24</v>
      </c>
      <c r="E99" s="18" t="str">
        <f>'Internal Snapshots'!F30</f>
        <v>Required K-12</v>
      </c>
      <c r="F99" s="463"/>
      <c r="G99" s="463"/>
      <c r="H99" s="229" t="str">
        <f>'Internal Snapshots'!K30</f>
        <v>N/A</v>
      </c>
      <c r="I99"/>
      <c r="J99" s="6"/>
    </row>
    <row r="100" spans="1:10" ht="28.8" x14ac:dyDescent="0.3">
      <c r="A100" s="6"/>
      <c r="B100"/>
      <c r="C100" s="37" t="str">
        <f>'Internal Snapshots'!C31</f>
        <v>Spring Keystone Reporting #2</v>
      </c>
      <c r="D100" s="235" t="str">
        <f>'Internal Snapshots'!D31</f>
        <v>2023-24</v>
      </c>
      <c r="E100" s="18" t="str">
        <f>'Internal Snapshots'!F31</f>
        <v>Required if administered
K-12</v>
      </c>
      <c r="F100" s="462">
        <f>'Internal Snapshots'!H31</f>
        <v>45436</v>
      </c>
      <c r="G100" s="462">
        <f>'Internal Snapshots'!I31</f>
        <v>45454</v>
      </c>
      <c r="H100" s="475">
        <f>'Internal Snapshots'!K31</f>
        <v>45463</v>
      </c>
      <c r="I100"/>
      <c r="J100" s="6"/>
    </row>
    <row r="101" spans="1:10" ht="43.2" x14ac:dyDescent="0.3">
      <c r="A101" s="6"/>
      <c r="B101"/>
      <c r="C101" s="37" t="str">
        <f>'Internal Snapshots'!C32</f>
        <v>Grade 11 Keystone Accountability #2
    (report data as of May 26, last day
    of the testing window)</v>
      </c>
      <c r="D101" s="235" t="str">
        <f>'Internal Snapshots'!D32</f>
        <v>2023-24</v>
      </c>
      <c r="E101" s="18" t="str">
        <f>'Internal Snapshots'!F32</f>
        <v>Required</v>
      </c>
      <c r="F101" s="464"/>
      <c r="G101" s="464"/>
      <c r="H101" s="475"/>
      <c r="I101"/>
      <c r="J101" s="6"/>
    </row>
    <row r="102" spans="1:10" x14ac:dyDescent="0.3">
      <c r="A102" s="6"/>
      <c r="B102"/>
      <c r="C102" s="37" t="s">
        <v>184</v>
      </c>
      <c r="D102" s="235" t="str">
        <f>'Internal Snapshots'!D26</f>
        <v>2023-24</v>
      </c>
      <c r="E102" s="18" t="str">
        <f>'Internal Snapshots'!F26</f>
        <v>Required K-12</v>
      </c>
      <c r="F102" s="463"/>
      <c r="G102" s="463"/>
      <c r="H102" s="234" t="str">
        <f>'Internal Snapshots'!K26</f>
        <v>N/A</v>
      </c>
      <c r="I102"/>
      <c r="J102" s="6"/>
    </row>
    <row r="103" spans="1:10" ht="15" thickBot="1" x14ac:dyDescent="0.35">
      <c r="A103" s="6"/>
      <c r="B103"/>
      <c r="C103" s="39" t="str">
        <f>'Internal Snapshots'!C33</f>
        <v>EL Immigrant End of Year Counts</v>
      </c>
      <c r="D103" s="42" t="str">
        <f>'Internal Snapshots'!D33</f>
        <v>2023-24</v>
      </c>
      <c r="E103" s="40" t="str">
        <f>'Internal Snapshots'!F33</f>
        <v>Required</v>
      </c>
      <c r="F103" s="236">
        <f>'Internal Snapshots'!H33</f>
        <v>45464</v>
      </c>
      <c r="G103" s="236">
        <f>'Internal Snapshots'!I33</f>
        <v>45519</v>
      </c>
      <c r="H103" s="41">
        <f>'Internal Snapshots'!K33</f>
        <v>45526</v>
      </c>
      <c r="I103"/>
      <c r="J103" s="6"/>
    </row>
    <row r="104" spans="1:10" x14ac:dyDescent="0.3">
      <c r="A104" s="6"/>
      <c r="B104"/>
      <c r="C104" s="51"/>
      <c r="D104" s="52"/>
      <c r="E104" s="4"/>
      <c r="F104" s="53"/>
      <c r="G104" s="53"/>
      <c r="H104" s="54"/>
      <c r="I104"/>
      <c r="J104" s="6"/>
    </row>
    <row r="105" spans="1:10" ht="25.8" x14ac:dyDescent="0.3">
      <c r="A105" s="428" t="s">
        <v>291</v>
      </c>
      <c r="B105" s="428"/>
      <c r="C105" s="428"/>
      <c r="D105" s="428"/>
      <c r="E105" s="428"/>
      <c r="F105" s="428"/>
      <c r="G105" s="428"/>
      <c r="H105" s="428"/>
      <c r="I105" s="428"/>
      <c r="J105" s="428"/>
    </row>
  </sheetData>
  <mergeCells count="62">
    <mergeCell ref="C53:H53"/>
    <mergeCell ref="A105:J105"/>
    <mergeCell ref="A70:J70"/>
    <mergeCell ref="H100:H101"/>
    <mergeCell ref="G100:G102"/>
    <mergeCell ref="F100:F102"/>
    <mergeCell ref="E93:E95"/>
    <mergeCell ref="G84:G85"/>
    <mergeCell ref="A91:J91"/>
    <mergeCell ref="G96:G99"/>
    <mergeCell ref="G88:G90"/>
    <mergeCell ref="H88:H90"/>
    <mergeCell ref="F82:F83"/>
    <mergeCell ref="G72:G73"/>
    <mergeCell ref="H73:H75"/>
    <mergeCell ref="H96:H97"/>
    <mergeCell ref="G82:G83"/>
    <mergeCell ref="F97:F99"/>
    <mergeCell ref="F61:F64"/>
    <mergeCell ref="H61:H64"/>
    <mergeCell ref="F66:F69"/>
    <mergeCell ref="G74:G75"/>
    <mergeCell ref="H65:H66"/>
    <mergeCell ref="H93:H95"/>
    <mergeCell ref="F89:F90"/>
    <mergeCell ref="H67:H68"/>
    <mergeCell ref="F94:F95"/>
    <mergeCell ref="G93:G95"/>
    <mergeCell ref="G76:G77"/>
    <mergeCell ref="G80:G81"/>
    <mergeCell ref="C3:H3"/>
    <mergeCell ref="C17:E17"/>
    <mergeCell ref="C20:E20"/>
    <mergeCell ref="C5:H5"/>
    <mergeCell ref="F21:F24"/>
    <mergeCell ref="G21:G24"/>
    <mergeCell ref="C7:H7"/>
    <mergeCell ref="F9:F13"/>
    <mergeCell ref="G9:G13"/>
    <mergeCell ref="H28:H29"/>
    <mergeCell ref="C15:H15"/>
    <mergeCell ref="C26:H26"/>
    <mergeCell ref="G33:G34"/>
    <mergeCell ref="F18:F19"/>
    <mergeCell ref="G18:G19"/>
    <mergeCell ref="C31:H31"/>
    <mergeCell ref="F28:F29"/>
    <mergeCell ref="G28:G29"/>
    <mergeCell ref="F46:F47"/>
    <mergeCell ref="G46:G47"/>
    <mergeCell ref="A43:J43"/>
    <mergeCell ref="F33:F34"/>
    <mergeCell ref="H33:H34"/>
    <mergeCell ref="C36:H36"/>
    <mergeCell ref="C37:C38"/>
    <mergeCell ref="D37:D38"/>
    <mergeCell ref="E37:E38"/>
    <mergeCell ref="F38:H38"/>
    <mergeCell ref="C44:H44"/>
    <mergeCell ref="H39:H41"/>
    <mergeCell ref="G39:G42"/>
    <mergeCell ref="F41:F42"/>
  </mergeCells>
  <phoneticPr fontId="3" type="noConversion"/>
  <pageMargins left="0" right="0" top="0.25" bottom="0.25" header="0.3" footer="0.25"/>
  <pageSetup scale="69" fitToHeight="0" orientation="portrait" r:id="rId1"/>
  <headerFooter>
    <oddFooter>&amp;C&amp;P of &amp;N&amp;RDate Printed: &amp;D</oddFooter>
  </headerFooter>
  <rowBreaks count="3" manualBreakCount="3">
    <brk id="43" max="9" man="1"/>
    <brk id="70" max="9" man="1"/>
    <brk id="91" max="16383" man="1"/>
  </rowBreaks>
  <ignoredErrors>
    <ignoredError sqref="D8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249977111117893"/>
    <pageSetUpPr fitToPage="1"/>
  </sheetPr>
  <dimension ref="A1:K40"/>
  <sheetViews>
    <sheetView zoomScale="70" zoomScaleNormal="70" workbookViewId="0">
      <pane ySplit="3" topLeftCell="A24" activePane="bottomLeft" state="frozen"/>
      <selection pane="bottomLeft" activeCell="C32" sqref="C32"/>
    </sheetView>
  </sheetViews>
  <sheetFormatPr defaultRowHeight="14.4" x14ac:dyDescent="0.3"/>
  <cols>
    <col min="1" max="1" width="32" style="15" bestFit="1" customWidth="1"/>
    <col min="2" max="2" width="39.6640625" style="16" customWidth="1"/>
    <col min="3" max="3" width="43" style="16" bestFit="1" customWidth="1"/>
    <col min="4" max="4" width="59.109375" customWidth="1"/>
    <col min="5" max="5" width="29.44140625" customWidth="1"/>
    <col min="6" max="6" width="13.5546875" style="370" bestFit="1" customWidth="1"/>
    <col min="7" max="7" width="18.6640625" style="362" bestFit="1" customWidth="1"/>
    <col min="8" max="8" width="16.33203125" style="362" bestFit="1" customWidth="1"/>
    <col min="9" max="9" width="25.44140625" style="382" customWidth="1"/>
    <col min="10" max="10" width="17.5546875" style="383" customWidth="1"/>
  </cols>
  <sheetData>
    <row r="1" spans="1:11" ht="31.2" x14ac:dyDescent="0.3">
      <c r="A1" s="480" t="s">
        <v>217</v>
      </c>
      <c r="B1" s="480"/>
      <c r="C1" s="480"/>
      <c r="D1" s="480"/>
      <c r="E1" s="480"/>
      <c r="F1" s="480"/>
      <c r="G1" s="480"/>
      <c r="H1" s="480"/>
      <c r="I1" s="371"/>
      <c r="J1" s="372"/>
    </row>
    <row r="2" spans="1:11" ht="90" customHeight="1" x14ac:dyDescent="0.3">
      <c r="A2" s="481" t="s">
        <v>218</v>
      </c>
      <c r="B2" s="481"/>
      <c r="C2" s="481"/>
      <c r="D2" s="481"/>
      <c r="E2" s="481"/>
      <c r="F2" s="481"/>
      <c r="G2" s="481"/>
      <c r="H2" s="481"/>
      <c r="I2" s="373"/>
      <c r="J2" s="374"/>
      <c r="K2" s="55"/>
    </row>
    <row r="3" spans="1:11" ht="112.2" customHeight="1" thickBot="1" x14ac:dyDescent="0.35">
      <c r="A3" s="142" t="s">
        <v>219</v>
      </c>
      <c r="B3" s="142" t="s">
        <v>4</v>
      </c>
      <c r="C3" s="142" t="s">
        <v>220</v>
      </c>
      <c r="D3" s="143" t="s">
        <v>221</v>
      </c>
      <c r="E3" s="142" t="s">
        <v>222</v>
      </c>
      <c r="F3" s="375" t="s">
        <v>223</v>
      </c>
      <c r="G3" s="375" t="s">
        <v>224</v>
      </c>
      <c r="H3" s="375" t="s">
        <v>225</v>
      </c>
      <c r="I3" s="375" t="s">
        <v>204</v>
      </c>
      <c r="J3" s="375" t="s">
        <v>13</v>
      </c>
    </row>
    <row r="4" spans="1:11" ht="265.2" x14ac:dyDescent="0.3">
      <c r="A4" s="259" t="str">
        <f>'PIMS Calendar'!B5</f>
        <v>C5 Child Acct EOY 2022-23</v>
      </c>
      <c r="B4" s="259" t="str">
        <f>'PIMS Calendar'!C5</f>
        <v>Child Accounting End-of-Year Collection</v>
      </c>
      <c r="C4" s="260" t="s">
        <v>297</v>
      </c>
      <c r="D4" s="261" t="s">
        <v>320</v>
      </c>
      <c r="E4" s="261"/>
      <c r="F4" s="83" t="s">
        <v>21</v>
      </c>
      <c r="G4" s="83" t="s">
        <v>21</v>
      </c>
      <c r="H4" s="262">
        <f>'PIMS Calendar'!I5</f>
        <v>45169</v>
      </c>
      <c r="I4" s="376" t="str">
        <f>'PIMS Calendar'!L5</f>
        <v>Due immediately after submission. Updated ACS due after validated revision (upload or delete).</v>
      </c>
      <c r="J4" s="377"/>
    </row>
    <row r="5" spans="1:11" ht="78" x14ac:dyDescent="0.3">
      <c r="A5" s="263" t="str">
        <f>'PIMS Calendar'!B7</f>
        <v>C5 Athletic Opp 2022-23</v>
      </c>
      <c r="B5" s="263" t="str">
        <f>'PIMS Calendar'!C7</f>
        <v xml:space="preserve">Interscholastic Athletic Opportunities </v>
      </c>
      <c r="C5" s="263" t="s">
        <v>226</v>
      </c>
      <c r="D5" s="263" t="s">
        <v>227</v>
      </c>
      <c r="E5" s="401" t="s">
        <v>430</v>
      </c>
      <c r="F5" s="85" t="s">
        <v>21</v>
      </c>
      <c r="G5" s="85" t="s">
        <v>21</v>
      </c>
      <c r="H5" s="264">
        <f>'PIMS Calendar'!I7</f>
        <v>45169</v>
      </c>
      <c r="I5" s="264">
        <v>45176</v>
      </c>
      <c r="J5" s="378"/>
    </row>
    <row r="6" spans="1:11" ht="46.8" x14ac:dyDescent="0.3">
      <c r="A6" s="263" t="str">
        <f>'PIMS Calendar'!B9</f>
        <v>C5 Home Ed/Private Tutoring 
2022-23</v>
      </c>
      <c r="B6" s="263" t="str">
        <f>'PIMS Calendar'!C9</f>
        <v>Students Home Schooled or Privately
    Tutored during the prior school year</v>
      </c>
      <c r="C6" s="263" t="s">
        <v>226</v>
      </c>
      <c r="D6" s="263" t="s">
        <v>227</v>
      </c>
      <c r="E6" s="263" t="s">
        <v>229</v>
      </c>
      <c r="F6" s="85" t="s">
        <v>21</v>
      </c>
      <c r="G6" s="85" t="s">
        <v>21</v>
      </c>
      <c r="H6" s="264">
        <f>'PIMS Calendar'!I9</f>
        <v>45169</v>
      </c>
      <c r="I6" s="264">
        <v>45176</v>
      </c>
      <c r="J6" s="378"/>
    </row>
    <row r="7" spans="1:11" ht="46.8" x14ac:dyDescent="0.3">
      <c r="A7" s="265" t="str">
        <f>'Internal Snapshots'!B4</f>
        <v>C6 Student Updates 2023-24</v>
      </c>
      <c r="B7" s="265" t="str">
        <f>'Internal Snapshots'!C4</f>
        <v>Winter Keystone Precodes</v>
      </c>
      <c r="C7" s="266" t="s">
        <v>298</v>
      </c>
      <c r="D7" s="266" t="s">
        <v>329</v>
      </c>
      <c r="E7" s="266" t="s">
        <v>230</v>
      </c>
      <c r="F7" s="267">
        <f>'Internal Snapshots'!J4</f>
        <v>44840</v>
      </c>
      <c r="G7" s="267">
        <f>'Internal Snapshots'!H4</f>
        <v>45204</v>
      </c>
      <c r="H7" s="267" t="s">
        <v>21</v>
      </c>
      <c r="I7" s="268">
        <v>45209</v>
      </c>
      <c r="J7" s="268"/>
    </row>
    <row r="8" spans="1:11" ht="78" x14ac:dyDescent="0.3">
      <c r="A8" s="269" t="str">
        <f>'PIMS Calendar'!B10</f>
        <v>C1  Grad Drop Cohort 2022-23</v>
      </c>
      <c r="B8" s="205" t="s">
        <v>231</v>
      </c>
      <c r="C8" s="269" t="s">
        <v>299</v>
      </c>
      <c r="D8" s="269" t="s">
        <v>327</v>
      </c>
      <c r="E8" s="269" t="s">
        <v>232</v>
      </c>
      <c r="F8" s="270" t="s">
        <v>21</v>
      </c>
      <c r="G8" s="270" t="s">
        <v>21</v>
      </c>
      <c r="H8" s="91">
        <f>'PIMS Calendar'!I10</f>
        <v>45212</v>
      </c>
      <c r="I8" s="270">
        <v>45245</v>
      </c>
      <c r="J8" s="271"/>
    </row>
    <row r="9" spans="1:11" ht="31.2" x14ac:dyDescent="0.3">
      <c r="A9" s="269" t="s">
        <v>274</v>
      </c>
      <c r="B9" s="269" t="s">
        <v>233</v>
      </c>
      <c r="C9" s="269" t="s">
        <v>300</v>
      </c>
      <c r="D9" s="269" t="s">
        <v>328</v>
      </c>
      <c r="E9" s="269"/>
      <c r="F9" s="270" t="s">
        <v>21</v>
      </c>
      <c r="G9" s="270" t="s">
        <v>21</v>
      </c>
      <c r="H9" s="91">
        <f>'PIMS Calendar'!I15</f>
        <v>45212</v>
      </c>
      <c r="I9" s="270">
        <f>'PIMS Calendar'!L15</f>
        <v>45245</v>
      </c>
      <c r="J9" s="270"/>
    </row>
    <row r="10" spans="1:11" ht="46.8" x14ac:dyDescent="0.3">
      <c r="A10" s="272" t="s">
        <v>324</v>
      </c>
      <c r="B10" s="272" t="s">
        <v>325</v>
      </c>
      <c r="C10" s="269" t="s">
        <v>300</v>
      </c>
      <c r="D10" s="269" t="s">
        <v>328</v>
      </c>
      <c r="E10" s="273" t="s">
        <v>326</v>
      </c>
      <c r="F10" s="270" t="s">
        <v>21</v>
      </c>
      <c r="G10" s="270" t="s">
        <v>21</v>
      </c>
      <c r="H10" s="91">
        <f>'PIMS Calendar'!I16</f>
        <v>45212</v>
      </c>
      <c r="I10" s="270" t="str">
        <f>'PIMS Calendar'!L16</f>
        <v>Included on the LEA Staff 
Profile ACS (Due 11/15/2023)</v>
      </c>
      <c r="J10" s="270"/>
    </row>
    <row r="11" spans="1:11" ht="43.2" x14ac:dyDescent="0.3">
      <c r="A11" s="272" t="str">
        <f>'PIMS Calendar'!B12</f>
        <v>C1 OCT Student 2023-24</v>
      </c>
      <c r="B11" s="272" t="s">
        <v>234</v>
      </c>
      <c r="C11" s="273" t="s">
        <v>301</v>
      </c>
      <c r="D11" s="273" t="s">
        <v>330</v>
      </c>
      <c r="E11" s="273"/>
      <c r="F11" s="91" t="s">
        <v>21</v>
      </c>
      <c r="G11" s="91" t="s">
        <v>21</v>
      </c>
      <c r="H11" s="91">
        <f>'PIMS Calendar'!I12</f>
        <v>45212</v>
      </c>
      <c r="I11" s="379" t="s">
        <v>371</v>
      </c>
      <c r="J11" s="270"/>
    </row>
    <row r="12" spans="1:11" ht="62.4" x14ac:dyDescent="0.3">
      <c r="A12" s="265" t="str">
        <f>'Internal Snapshots'!B9</f>
        <v>C6 Student Updates 2023-24</v>
      </c>
      <c r="B12" s="265" t="str">
        <f>'Internal Snapshots'!C9</f>
        <v>PSSA Precodes</v>
      </c>
      <c r="C12" s="266" t="s">
        <v>302</v>
      </c>
      <c r="D12" s="266" t="s">
        <v>331</v>
      </c>
      <c r="E12" s="266" t="s">
        <v>235</v>
      </c>
      <c r="F12" s="267">
        <f>'Internal Snapshots'!J9</f>
        <v>44945</v>
      </c>
      <c r="G12" s="267" t="str">
        <f>'Internal Snapshots'!H9</f>
        <v>As of 1/18/2024 (will display as 1/17/2024 Snapshot Date)</v>
      </c>
      <c r="H12" s="267" t="s">
        <v>21</v>
      </c>
      <c r="I12" s="268">
        <v>45315</v>
      </c>
      <c r="J12" s="268"/>
    </row>
    <row r="13" spans="1:11" ht="31.2" x14ac:dyDescent="0.3">
      <c r="A13" s="269" t="str">
        <f>'PIMS Calendar'!B10</f>
        <v>C1  Grad Drop Cohort 2022-23</v>
      </c>
      <c r="B13" s="205" t="s">
        <v>236</v>
      </c>
      <c r="C13" s="269" t="s">
        <v>294</v>
      </c>
      <c r="D13" s="269" t="s">
        <v>332</v>
      </c>
      <c r="E13" s="269"/>
      <c r="F13" s="270"/>
      <c r="G13" s="270"/>
      <c r="H13" s="91"/>
      <c r="I13" s="270">
        <v>45321</v>
      </c>
      <c r="J13" s="271"/>
    </row>
    <row r="14" spans="1:11" ht="31.2" x14ac:dyDescent="0.3">
      <c r="A14" s="265" t="str">
        <f>'Internal Snapshots'!B11</f>
        <v>C6 Student Updates 2023-24</v>
      </c>
      <c r="B14" s="265" t="str">
        <f>'Internal Snapshots'!C11</f>
        <v>Winter Keystone Reporting #2</v>
      </c>
      <c r="C14" s="266" t="s">
        <v>303</v>
      </c>
      <c r="D14" s="266" t="s">
        <v>333</v>
      </c>
      <c r="E14" s="266" t="s">
        <v>237</v>
      </c>
      <c r="F14" s="267">
        <f>'Internal Snapshots'!J11</f>
        <v>44946</v>
      </c>
      <c r="G14" s="267">
        <f>'Internal Snapshots'!H11</f>
        <v>45309</v>
      </c>
      <c r="H14" s="267" t="s">
        <v>21</v>
      </c>
      <c r="I14" s="267">
        <v>45335</v>
      </c>
      <c r="J14" s="268"/>
    </row>
    <row r="15" spans="1:11" ht="31.2" x14ac:dyDescent="0.3">
      <c r="A15" s="265" t="str">
        <f>'Internal Snapshots'!B12</f>
        <v>C6 Student Updates 2023-24</v>
      </c>
      <c r="B15" s="265" t="str">
        <f>'Internal Snapshots'!C12</f>
        <v>ACCESS for ELLs Accountability</v>
      </c>
      <c r="C15" s="266" t="s">
        <v>304</v>
      </c>
      <c r="D15" s="266" t="s">
        <v>334</v>
      </c>
      <c r="E15" s="266"/>
      <c r="F15" s="267">
        <f>'Internal Snapshots'!J12</f>
        <v>44951</v>
      </c>
      <c r="G15" s="267">
        <f>'Internal Snapshots'!H12</f>
        <v>45316</v>
      </c>
      <c r="H15" s="267" t="s">
        <v>21</v>
      </c>
      <c r="I15" s="267">
        <v>44970</v>
      </c>
      <c r="J15" s="267"/>
    </row>
    <row r="16" spans="1:11" ht="46.8" x14ac:dyDescent="0.3">
      <c r="A16" s="265" t="str">
        <f>'Internal Snapshots'!B15</f>
        <v>C6 Student Updates 2023-24</v>
      </c>
      <c r="B16" s="265" t="str">
        <f>'Internal Snapshots'!C15</f>
        <v>Spring Keystone Precodes</v>
      </c>
      <c r="C16" s="266" t="s">
        <v>305</v>
      </c>
      <c r="D16" s="266" t="s">
        <v>335</v>
      </c>
      <c r="E16" s="266" t="s">
        <v>230</v>
      </c>
      <c r="F16" s="274">
        <f>'Internal Snapshots'!J15</f>
        <v>44994</v>
      </c>
      <c r="G16" s="267">
        <f>'Internal Snapshots'!H15</f>
        <v>45358</v>
      </c>
      <c r="H16" s="267" t="s">
        <v>21</v>
      </c>
      <c r="I16" s="268">
        <v>45371</v>
      </c>
      <c r="J16" s="268"/>
    </row>
    <row r="17" spans="1:10" ht="15.6" x14ac:dyDescent="0.3">
      <c r="A17" s="275" t="s">
        <v>306</v>
      </c>
      <c r="B17" s="275" t="s">
        <v>89</v>
      </c>
      <c r="C17" s="275" t="s">
        <v>295</v>
      </c>
      <c r="D17" s="276" t="s">
        <v>336</v>
      </c>
      <c r="E17" s="276" t="s">
        <v>238</v>
      </c>
      <c r="F17" s="277" t="s">
        <v>21</v>
      </c>
      <c r="G17" s="277" t="s">
        <v>21</v>
      </c>
      <c r="H17" s="400">
        <f>'PIMS Calendar'!I30</f>
        <v>45359</v>
      </c>
      <c r="I17" s="400">
        <v>45387</v>
      </c>
      <c r="J17" s="105"/>
    </row>
    <row r="18" spans="1:10" ht="15.6" x14ac:dyDescent="0.3">
      <c r="A18" s="275" t="s">
        <v>287</v>
      </c>
      <c r="B18" s="275" t="s">
        <v>93</v>
      </c>
      <c r="C18" s="275" t="s">
        <v>296</v>
      </c>
      <c r="D18" s="276" t="s">
        <v>337</v>
      </c>
      <c r="E18" s="276" t="s">
        <v>239</v>
      </c>
      <c r="F18" s="277" t="s">
        <v>21</v>
      </c>
      <c r="G18" s="277" t="s">
        <v>21</v>
      </c>
      <c r="H18" s="400">
        <f>'PIMS Calendar'!I31</f>
        <v>45359</v>
      </c>
      <c r="I18" s="105">
        <v>45450</v>
      </c>
      <c r="J18" s="105"/>
    </row>
    <row r="19" spans="1:10" ht="15.6" x14ac:dyDescent="0.3">
      <c r="A19" s="278" t="str">
        <f>'Internal Snapshots'!B33</f>
        <v>C6 Student Updates 2023-24</v>
      </c>
      <c r="B19" s="265" t="str">
        <f>'PIMS Calendar'!C33</f>
        <v>Safe Schools - Bus Evacuation Drills</v>
      </c>
      <c r="C19" s="265" t="s">
        <v>226</v>
      </c>
      <c r="D19" s="265" t="s">
        <v>227</v>
      </c>
      <c r="E19" s="265" t="s">
        <v>226</v>
      </c>
      <c r="F19" s="267" t="s">
        <v>21</v>
      </c>
      <c r="G19" s="267" t="s">
        <v>21</v>
      </c>
      <c r="H19" s="268">
        <f>'PIMS Calendar'!I33</f>
        <v>45387</v>
      </c>
      <c r="I19" s="400">
        <v>45392</v>
      </c>
      <c r="J19" s="268"/>
    </row>
    <row r="20" spans="1:10" ht="31.2" x14ac:dyDescent="0.3">
      <c r="A20" s="278" t="str">
        <f>'Internal Snapshots'!B21</f>
        <v>C6 Student Updates 2023-24</v>
      </c>
      <c r="B20" s="279" t="s">
        <v>240</v>
      </c>
      <c r="C20" s="280" t="s">
        <v>241</v>
      </c>
      <c r="D20" s="266" t="s">
        <v>338</v>
      </c>
      <c r="E20" s="281"/>
      <c r="F20" s="267" t="s">
        <v>21</v>
      </c>
      <c r="G20" s="268">
        <f>'Internal Snapshots'!H16</f>
        <v>45393</v>
      </c>
      <c r="H20" s="267" t="s">
        <v>21</v>
      </c>
      <c r="I20" s="268">
        <v>45407</v>
      </c>
      <c r="J20" s="268"/>
    </row>
    <row r="21" spans="1:10" ht="31.2" x14ac:dyDescent="0.3">
      <c r="A21" s="275" t="str">
        <f>'PIMS Calendar'!B34</f>
        <v>C6 Keystone Exemption 2023-24</v>
      </c>
      <c r="B21" s="185" t="str">
        <f>'PIMS Calendar'!C34</f>
        <v>Keystone Exemption Collection 2023-24</v>
      </c>
      <c r="C21" s="276" t="s">
        <v>307</v>
      </c>
      <c r="D21" s="276" t="s">
        <v>339</v>
      </c>
      <c r="E21" s="276"/>
      <c r="F21" s="277" t="s">
        <v>21</v>
      </c>
      <c r="G21" s="277" t="s">
        <v>21</v>
      </c>
      <c r="H21" s="105">
        <f>'PIMS Calendar'!I34</f>
        <v>45412</v>
      </c>
      <c r="I21" s="105">
        <v>45419</v>
      </c>
      <c r="J21" s="105"/>
    </row>
    <row r="22" spans="1:10" ht="31.2" x14ac:dyDescent="0.3">
      <c r="A22" s="275" t="str">
        <f>'PIMS Calendar'!B35</f>
        <v>C6 Course/Instructor 2023-24</v>
      </c>
      <c r="B22" s="185" t="str">
        <f>'PIMS Calendar'!C35</f>
        <v>Course/Instructor</v>
      </c>
      <c r="C22" s="276" t="s">
        <v>308</v>
      </c>
      <c r="D22" s="276" t="s">
        <v>340</v>
      </c>
      <c r="E22" s="276"/>
      <c r="F22" s="277" t="s">
        <v>21</v>
      </c>
      <c r="G22" s="277" t="s">
        <v>21</v>
      </c>
      <c r="H22" s="105">
        <f>'PIMS Calendar'!I35</f>
        <v>45450</v>
      </c>
      <c r="I22" s="105">
        <f>'PIMS Calendar'!L35</f>
        <v>45457</v>
      </c>
      <c r="J22" s="105"/>
    </row>
    <row r="23" spans="1:10" ht="46.8" x14ac:dyDescent="0.3">
      <c r="A23" s="265" t="str">
        <f>'Internal Snapshots'!B29</f>
        <v>C6 Student Updates2023-24</v>
      </c>
      <c r="B23" s="265" t="str">
        <f>'Internal Snapshots'!C29</f>
        <v>Summer Keystone Precodes</v>
      </c>
      <c r="C23" s="266" t="s">
        <v>309</v>
      </c>
      <c r="D23" s="266" t="s">
        <v>341</v>
      </c>
      <c r="E23" s="266" t="s">
        <v>230</v>
      </c>
      <c r="F23" s="267">
        <f>'Internal Snapshots'!J29</f>
        <v>45071</v>
      </c>
      <c r="G23" s="267">
        <f>'Internal Snapshots'!I29</f>
        <v>45440</v>
      </c>
      <c r="H23" s="267" t="s">
        <v>21</v>
      </c>
      <c r="I23" s="267">
        <v>45456</v>
      </c>
      <c r="J23" s="267"/>
    </row>
    <row r="24" spans="1:10" ht="62.4" x14ac:dyDescent="0.3">
      <c r="A24" s="280" t="str">
        <f>'Internal Snapshots'!B19</f>
        <v>C6 Student Updates 2023-24</v>
      </c>
      <c r="B24" s="280" t="str">
        <f>'Internal Snapshots'!C19</f>
        <v>PASA Accountability Reporting #2</v>
      </c>
      <c r="C24" s="401" t="s">
        <v>444</v>
      </c>
      <c r="D24" s="266" t="s">
        <v>386</v>
      </c>
      <c r="E24" s="266" t="s">
        <v>387</v>
      </c>
      <c r="F24" s="267">
        <f>'Internal Snapshots'!J19</f>
        <v>45044</v>
      </c>
      <c r="G24" s="267" t="str">
        <f>'Internal Snapshots'!H19</f>
        <v>5/3/2024 (Snapshot Date will display as 5/2 on reports)</v>
      </c>
      <c r="H24" s="267" t="s">
        <v>21</v>
      </c>
      <c r="I24" s="267">
        <f>'Internal Snapshots'!K19</f>
        <v>45436</v>
      </c>
      <c r="J24" s="267"/>
    </row>
    <row r="25" spans="1:10" ht="62.4" x14ac:dyDescent="0.3">
      <c r="A25" s="265" t="str">
        <f>'Internal Snapshots'!B23</f>
        <v>C6 Student Updates 2023-24</v>
      </c>
      <c r="B25" s="280" t="str">
        <f>'Internal Snapshots'!C23</f>
        <v>PSSA Accountability Reporting for
    English Language Arts #2 (report data as of April 26, last day of the testing window)</v>
      </c>
      <c r="C25" s="266" t="s">
        <v>310</v>
      </c>
      <c r="D25" s="266" t="s">
        <v>342</v>
      </c>
      <c r="E25" s="266" t="s">
        <v>235</v>
      </c>
      <c r="F25" s="267">
        <f>'Internal Snapshots'!J23</f>
        <v>45044</v>
      </c>
      <c r="G25" s="267">
        <f>'Internal Snapshots'!H23</f>
        <v>45408</v>
      </c>
      <c r="H25" s="267" t="s">
        <v>21</v>
      </c>
      <c r="I25" s="267">
        <v>45456</v>
      </c>
      <c r="J25" s="267"/>
    </row>
    <row r="26" spans="1:10" ht="22.95" customHeight="1" x14ac:dyDescent="0.3">
      <c r="A26" s="477" t="str">
        <f>'Internal Snapshots'!B28</f>
        <v>C6 Student Updates 2023-24</v>
      </c>
      <c r="B26" s="479" t="s">
        <v>382</v>
      </c>
      <c r="C26" s="478" t="s">
        <v>310</v>
      </c>
      <c r="D26" s="478" t="s">
        <v>343</v>
      </c>
      <c r="E26" s="478" t="s">
        <v>235</v>
      </c>
      <c r="F26" s="482">
        <f>'Internal Snapshots'!J24</f>
        <v>45058</v>
      </c>
      <c r="G26" s="482">
        <f>'Internal Snapshots'!H24</f>
        <v>45415</v>
      </c>
      <c r="H26" s="482" t="s">
        <v>21</v>
      </c>
      <c r="I26" s="482">
        <v>45456</v>
      </c>
      <c r="J26" s="482"/>
    </row>
    <row r="27" spans="1:10" ht="49.2" customHeight="1" x14ac:dyDescent="0.3">
      <c r="A27" s="477"/>
      <c r="B27" s="479"/>
      <c r="C27" s="478"/>
      <c r="D27" s="478"/>
      <c r="E27" s="478"/>
      <c r="F27" s="482"/>
      <c r="G27" s="482"/>
      <c r="H27" s="482"/>
      <c r="I27" s="482"/>
      <c r="J27" s="482"/>
    </row>
    <row r="28" spans="1:10" ht="31.2" x14ac:dyDescent="0.3">
      <c r="A28" s="265" t="str">
        <f>'Internal Snapshots'!B31</f>
        <v>C6 Student Updates 2023-24</v>
      </c>
      <c r="B28" s="280" t="str">
        <f>'Internal Snapshots'!C31</f>
        <v>Spring Keystone Reporting #2</v>
      </c>
      <c r="C28" s="266" t="s">
        <v>311</v>
      </c>
      <c r="D28" s="266" t="s">
        <v>344</v>
      </c>
      <c r="E28" s="266" t="s">
        <v>237</v>
      </c>
      <c r="F28" s="267">
        <f>'Internal Snapshots'!J31</f>
        <v>45072</v>
      </c>
      <c r="G28" s="267">
        <f>'Internal Snapshots'!H31</f>
        <v>45436</v>
      </c>
      <c r="H28" s="267" t="s">
        <v>21</v>
      </c>
      <c r="I28" s="267">
        <v>45463</v>
      </c>
      <c r="J28" s="267"/>
    </row>
    <row r="29" spans="1:10" ht="46.8" x14ac:dyDescent="0.3">
      <c r="A29" s="265" t="str">
        <f>'Internal Snapshots'!B32</f>
        <v>C6 Student Updates 2023-24</v>
      </c>
      <c r="B29" s="280" t="str">
        <f>'Internal Snapshots'!C32</f>
        <v>Grade 11 Keystone Accountability #2
    (report data as of May 26, last day
    of the testing window)</v>
      </c>
      <c r="C29" s="266" t="s">
        <v>312</v>
      </c>
      <c r="D29" s="266" t="s">
        <v>345</v>
      </c>
      <c r="E29" s="266" t="s">
        <v>242</v>
      </c>
      <c r="F29" s="267">
        <f>'Internal Snapshots'!J32</f>
        <v>45072</v>
      </c>
      <c r="G29" s="267">
        <f>'Internal Snapshots'!H32</f>
        <v>45436</v>
      </c>
      <c r="H29" s="267" t="s">
        <v>21</v>
      </c>
      <c r="I29" s="267">
        <v>45463</v>
      </c>
      <c r="J29" s="267"/>
    </row>
    <row r="30" spans="1:10" ht="46.8" x14ac:dyDescent="0.3">
      <c r="A30" s="275" t="str">
        <f>'PIMS Calendar'!B36</f>
        <v>C6 Non-Cte ICN/WBLE 2023-24</v>
      </c>
      <c r="B30" s="185" t="str">
        <f>'PIMS Calendar'!C36</f>
        <v xml:space="preserve">Student - Industry-Recognized
    Credentials and Work-Based Learning
    Experiences for Non-CTE Students </v>
      </c>
      <c r="C30" s="276" t="s">
        <v>313</v>
      </c>
      <c r="D30" s="276" t="s">
        <v>346</v>
      </c>
      <c r="E30" s="276"/>
      <c r="F30" s="277" t="s">
        <v>21</v>
      </c>
      <c r="G30" s="277" t="s">
        <v>21</v>
      </c>
      <c r="H30" s="105">
        <f>'PIMS Calendar'!I36</f>
        <v>45470</v>
      </c>
      <c r="I30" s="277">
        <f>'PIMS Calendar'!L36</f>
        <v>45471</v>
      </c>
      <c r="J30" s="277"/>
    </row>
    <row r="31" spans="1:10" ht="31.2" x14ac:dyDescent="0.3">
      <c r="A31" s="275" t="str">
        <f>'PIMS Calendar'!B37</f>
        <v>C6 Career Standards 2023-24</v>
      </c>
      <c r="B31" s="275" t="str">
        <f>'PIMS Calendar'!C37</f>
        <v>Student - Career Standards Benchmarks</v>
      </c>
      <c r="C31" s="276" t="s">
        <v>314</v>
      </c>
      <c r="D31" s="276" t="s">
        <v>347</v>
      </c>
      <c r="E31" s="276"/>
      <c r="F31" s="277" t="s">
        <v>21</v>
      </c>
      <c r="G31" s="277" t="s">
        <v>21</v>
      </c>
      <c r="H31" s="105">
        <f>'PIMS Calendar'!I37</f>
        <v>45470</v>
      </c>
      <c r="I31" s="277">
        <f>'PIMS Calendar'!L37</f>
        <v>45471</v>
      </c>
      <c r="J31" s="277"/>
    </row>
    <row r="32" spans="1:10" ht="46.8" x14ac:dyDescent="0.3">
      <c r="A32" s="275" t="str">
        <f>'PIMS Calendar'!B38</f>
        <v>C6 Local Assess Early Ind 2023-24</v>
      </c>
      <c r="B32" s="185" t="str">
        <f>'PIMS Calendar'!C38</f>
        <v>Student - Local Assessment for Early
   Indicators of Success</v>
      </c>
      <c r="C32" s="276" t="s">
        <v>315</v>
      </c>
      <c r="D32" s="276" t="s">
        <v>348</v>
      </c>
      <c r="E32" s="276" t="s">
        <v>243</v>
      </c>
      <c r="F32" s="277" t="s">
        <v>21</v>
      </c>
      <c r="G32" s="277" t="s">
        <v>21</v>
      </c>
      <c r="H32" s="105">
        <f>'PIMS Calendar'!I38</f>
        <v>45470</v>
      </c>
      <c r="I32" s="277">
        <v>45471</v>
      </c>
      <c r="J32" s="277"/>
    </row>
    <row r="33" spans="1:10" ht="31.2" x14ac:dyDescent="0.3">
      <c r="A33" s="276" t="str">
        <f>'PIMS Calendar'!B44</f>
        <v>C6 Safe Schools 2023-24</v>
      </c>
      <c r="B33" s="276" t="s">
        <v>244</v>
      </c>
      <c r="C33" s="276" t="s">
        <v>316</v>
      </c>
      <c r="D33" s="276" t="s">
        <v>227</v>
      </c>
      <c r="E33" s="275" t="s">
        <v>226</v>
      </c>
      <c r="F33" s="277" t="s">
        <v>21</v>
      </c>
      <c r="G33" s="277" t="s">
        <v>21</v>
      </c>
      <c r="H33" s="105">
        <f>'PIMS Calendar'!I44</f>
        <v>45504</v>
      </c>
      <c r="I33" s="277">
        <f>'PIMS Calendar'!L44</f>
        <v>45504</v>
      </c>
      <c r="J33" s="277"/>
    </row>
    <row r="34" spans="1:10" ht="15.6" x14ac:dyDescent="0.3">
      <c r="A34" s="275" t="str">
        <f>'PIMS Calendar'!B43</f>
        <v>C6 Safe Schools - Fire/Sec 2023-24</v>
      </c>
      <c r="B34" s="275" t="str">
        <f>'PIMS Calendar'!C43</f>
        <v>Safe Schools - Fire &amp; Security Drills</v>
      </c>
      <c r="C34" s="275" t="s">
        <v>226</v>
      </c>
      <c r="D34" s="275" t="s">
        <v>227</v>
      </c>
      <c r="E34" s="275" t="s">
        <v>226</v>
      </c>
      <c r="F34" s="277" t="s">
        <v>21</v>
      </c>
      <c r="G34" s="277" t="s">
        <v>21</v>
      </c>
      <c r="H34" s="105">
        <f>'PIMS Calendar'!I43</f>
        <v>45504</v>
      </c>
      <c r="I34" s="277">
        <f>'PIMS Calendar'!L43</f>
        <v>45504</v>
      </c>
      <c r="J34" s="277"/>
    </row>
    <row r="35" spans="1:10" ht="31.2" x14ac:dyDescent="0.3">
      <c r="A35" s="265" t="str">
        <f>'Internal Snapshots'!B33</f>
        <v>C6 Student Updates 2023-24</v>
      </c>
      <c r="B35" s="280" t="s">
        <v>317</v>
      </c>
      <c r="C35" s="266" t="s">
        <v>318</v>
      </c>
      <c r="D35" s="266" t="s">
        <v>349</v>
      </c>
      <c r="E35" s="266"/>
      <c r="F35" s="267">
        <f>'Internal Snapshots'!J33</f>
        <v>45100</v>
      </c>
      <c r="G35" s="267">
        <f>'Internal Snapshots'!H33</f>
        <v>45464</v>
      </c>
      <c r="H35" s="267" t="s">
        <v>21</v>
      </c>
      <c r="I35" s="267">
        <v>45526</v>
      </c>
      <c r="J35" s="267"/>
    </row>
    <row r="36" spans="1:10" ht="62.4" x14ac:dyDescent="0.3">
      <c r="A36" s="226" t="str">
        <f>'PIMS Calendar'!B23</f>
        <v>C4 CTE 2023-24</v>
      </c>
      <c r="B36" s="226" t="str">
        <f>'PIMS Calendar'!C23</f>
        <v>Career &amp; Technical Education</v>
      </c>
      <c r="C36" s="394" t="s">
        <v>403</v>
      </c>
      <c r="D36" s="283" t="s">
        <v>351</v>
      </c>
      <c r="E36" s="483" t="s">
        <v>245</v>
      </c>
      <c r="F36" s="484" t="s">
        <v>21</v>
      </c>
      <c r="G36" s="484" t="s">
        <v>21</v>
      </c>
      <c r="H36" s="485">
        <f>'PIMS Calendar'!I23</f>
        <v>45492</v>
      </c>
      <c r="I36" s="485">
        <f>'PIMS Calendar'!L23</f>
        <v>45533</v>
      </c>
      <c r="J36" s="485"/>
    </row>
    <row r="37" spans="1:10" ht="46.8" x14ac:dyDescent="0.3">
      <c r="A37" s="282"/>
      <c r="B37" s="282"/>
      <c r="C37" s="283" t="s">
        <v>246</v>
      </c>
      <c r="D37" s="283" t="s">
        <v>352</v>
      </c>
      <c r="E37" s="483"/>
      <c r="F37" s="484"/>
      <c r="G37" s="484"/>
      <c r="H37" s="485"/>
      <c r="I37" s="485"/>
      <c r="J37" s="485"/>
    </row>
    <row r="38" spans="1:10" ht="234" x14ac:dyDescent="0.3">
      <c r="A38" s="284" t="str">
        <f>'PIMS Calendar'!B24</f>
        <v>C5 Child Acct EOY 2023-24</v>
      </c>
      <c r="B38" s="284" t="str">
        <f>'PIMS Calendar'!C24</f>
        <v>Child Accounting End-of-Year Collection</v>
      </c>
      <c r="C38" s="285" t="s">
        <v>319</v>
      </c>
      <c r="D38" s="286" t="s">
        <v>350</v>
      </c>
      <c r="E38" s="286"/>
      <c r="F38" s="152" t="s">
        <v>21</v>
      </c>
      <c r="G38" s="152" t="s">
        <v>21</v>
      </c>
      <c r="H38" s="152">
        <f>'PIMS Calendar'!I24</f>
        <v>45535</v>
      </c>
      <c r="I38" s="287" t="str">
        <f>'PIMS Calendar'!L24</f>
        <v>Due immediately after submission. Updated ACS due after validated revision (upload or delete).</v>
      </c>
      <c r="J38" s="380"/>
    </row>
    <row r="39" spans="1:10" ht="46.95" customHeight="1" x14ac:dyDescent="0.3">
      <c r="A39" s="284" t="str">
        <f>'PIMS Calendar'!B26</f>
        <v>C5 Athletic Opp 2023-24</v>
      </c>
      <c r="B39" s="284" t="str">
        <f>'PIMS Calendar'!C26</f>
        <v xml:space="preserve">Interscholastic Athletic Opportunities </v>
      </c>
      <c r="C39" s="284" t="s">
        <v>226</v>
      </c>
      <c r="D39" s="284" t="s">
        <v>227</v>
      </c>
      <c r="E39" s="284" t="s">
        <v>228</v>
      </c>
      <c r="F39" s="152" t="s">
        <v>21</v>
      </c>
      <c r="G39" s="152" t="s">
        <v>21</v>
      </c>
      <c r="H39" s="152">
        <f>'PIMS Calendar'!I26</f>
        <v>45535</v>
      </c>
      <c r="I39" s="287">
        <v>45542</v>
      </c>
      <c r="J39" s="381"/>
    </row>
    <row r="40" spans="1:10" ht="46.8" x14ac:dyDescent="0.3">
      <c r="A40" s="284" t="str">
        <f>'PIMS Calendar'!B28</f>
        <v>C5 Home Ed/Private Tutoring 
2023-24</v>
      </c>
      <c r="B40" s="284" t="str">
        <f>'PIMS Calendar'!C28</f>
        <v>Students Home Schooled or Privately
    Tutored during the prior school year</v>
      </c>
      <c r="C40" s="284" t="s">
        <v>226</v>
      </c>
      <c r="D40" s="284" t="s">
        <v>227</v>
      </c>
      <c r="E40" s="284" t="s">
        <v>229</v>
      </c>
      <c r="F40" s="152" t="s">
        <v>21</v>
      </c>
      <c r="G40" s="152" t="s">
        <v>21</v>
      </c>
      <c r="H40" s="152">
        <f>'PIMS Calendar'!I28</f>
        <v>45535</v>
      </c>
      <c r="I40" s="287">
        <v>45542</v>
      </c>
      <c r="J40" s="381"/>
    </row>
  </sheetData>
  <mergeCells count="18">
    <mergeCell ref="I26:I27"/>
    <mergeCell ref="J26:J27"/>
    <mergeCell ref="E36:E37"/>
    <mergeCell ref="F36:F37"/>
    <mergeCell ref="G36:G37"/>
    <mergeCell ref="H36:H37"/>
    <mergeCell ref="I36:I37"/>
    <mergeCell ref="J36:J37"/>
    <mergeCell ref="A26:A27"/>
    <mergeCell ref="C26:C27"/>
    <mergeCell ref="D26:D27"/>
    <mergeCell ref="B26:B27"/>
    <mergeCell ref="A1:H1"/>
    <mergeCell ref="A2:H2"/>
    <mergeCell ref="E26:E27"/>
    <mergeCell ref="F26:F27"/>
    <mergeCell ref="G26:G27"/>
    <mergeCell ref="H26:H27"/>
  </mergeCells>
  <phoneticPr fontId="3" type="noConversion"/>
  <pageMargins left="0.7" right="0.7" top="0.75" bottom="0.75" header="0.3" footer="0.3"/>
  <pageSetup scale="41" fitToHeight="0" orientation="landscape" r:id="rId1"/>
  <headerFooter>
    <oddFooter>&amp;C&amp;P of &amp;N&amp;RDate Printed: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33"/>
  <sheetViews>
    <sheetView topLeftCell="A20" zoomScale="140" zoomScaleNormal="140" workbookViewId="0">
      <selection activeCell="E33" sqref="E33"/>
    </sheetView>
  </sheetViews>
  <sheetFormatPr defaultRowHeight="14.4" x14ac:dyDescent="0.3"/>
  <cols>
    <col min="1" max="1" width="29.6640625" customWidth="1"/>
    <col min="2" max="2" width="28.6640625" customWidth="1"/>
    <col min="3" max="4" width="9.109375" customWidth="1"/>
  </cols>
  <sheetData>
    <row r="1" spans="1:11" ht="50.1" customHeight="1" x14ac:dyDescent="0.45">
      <c r="A1" s="486" t="s">
        <v>247</v>
      </c>
      <c r="B1" s="487"/>
    </row>
    <row r="2" spans="1:11" ht="22.5" customHeight="1" x14ac:dyDescent="0.45">
      <c r="A2" s="494" t="s">
        <v>248</v>
      </c>
      <c r="B2" s="495"/>
      <c r="C2" s="19"/>
      <c r="D2" s="19"/>
      <c r="E2" s="19"/>
      <c r="F2" s="19"/>
      <c r="G2" s="19"/>
      <c r="H2" s="19"/>
      <c r="I2" s="19"/>
      <c r="J2" s="19"/>
      <c r="K2" s="19"/>
    </row>
    <row r="3" spans="1:11" ht="19.8" x14ac:dyDescent="0.4">
      <c r="A3" s="490" t="s">
        <v>249</v>
      </c>
      <c r="B3" s="25" t="s">
        <v>250</v>
      </c>
      <c r="C3" s="19"/>
      <c r="D3" s="19"/>
      <c r="E3" s="19"/>
      <c r="F3" s="19"/>
      <c r="G3" s="19"/>
      <c r="H3" s="19"/>
      <c r="I3" s="19"/>
      <c r="J3" s="19"/>
      <c r="K3" s="19"/>
    </row>
    <row r="4" spans="1:11" ht="19.8" x14ac:dyDescent="0.4">
      <c r="A4" s="491"/>
      <c r="B4" s="26" t="s">
        <v>251</v>
      </c>
      <c r="C4" s="19"/>
      <c r="D4" s="19"/>
      <c r="E4" s="19"/>
      <c r="F4" s="19"/>
      <c r="G4" s="19"/>
      <c r="H4" s="19"/>
      <c r="I4" s="19"/>
      <c r="J4" s="19"/>
      <c r="K4" s="19"/>
    </row>
    <row r="5" spans="1:11" ht="10.5" customHeight="1" x14ac:dyDescent="0.4">
      <c r="A5" s="21"/>
      <c r="B5" s="22"/>
      <c r="C5" s="19"/>
      <c r="D5" s="19"/>
      <c r="E5" s="19"/>
      <c r="F5" s="19"/>
      <c r="G5" s="19"/>
      <c r="H5" s="19"/>
      <c r="I5" s="19"/>
      <c r="J5" s="19"/>
      <c r="K5" s="19"/>
    </row>
    <row r="6" spans="1:11" ht="21.75" customHeight="1" x14ac:dyDescent="0.45">
      <c r="A6" s="492" t="s">
        <v>252</v>
      </c>
      <c r="B6" s="493"/>
      <c r="C6" s="30"/>
      <c r="D6" s="31"/>
      <c r="E6" s="19"/>
      <c r="F6" s="19"/>
      <c r="G6" s="19"/>
      <c r="H6" s="19"/>
      <c r="I6" s="19"/>
      <c r="J6" s="19"/>
      <c r="K6" s="19"/>
    </row>
    <row r="7" spans="1:11" ht="17.399999999999999" x14ac:dyDescent="0.3">
      <c r="A7" s="24" t="s">
        <v>197</v>
      </c>
      <c r="B7" s="29" t="s">
        <v>253</v>
      </c>
    </row>
    <row r="8" spans="1:11" ht="15.6" x14ac:dyDescent="0.3">
      <c r="A8" s="27">
        <v>45135</v>
      </c>
      <c r="B8" s="28" t="s">
        <v>254</v>
      </c>
    </row>
    <row r="9" spans="1:11" ht="15.6" x14ac:dyDescent="0.3">
      <c r="A9" s="27">
        <v>45149</v>
      </c>
      <c r="B9" s="28" t="s">
        <v>254</v>
      </c>
    </row>
    <row r="10" spans="1:11" ht="15.6" x14ac:dyDescent="0.3">
      <c r="A10" s="27">
        <v>45163</v>
      </c>
      <c r="B10" s="28" t="s">
        <v>254</v>
      </c>
    </row>
    <row r="11" spans="1:11" ht="15.6" x14ac:dyDescent="0.3">
      <c r="A11" s="27">
        <v>45177</v>
      </c>
      <c r="B11" s="28" t="s">
        <v>254</v>
      </c>
    </row>
    <row r="12" spans="1:11" ht="15.6" x14ac:dyDescent="0.3">
      <c r="A12" s="27">
        <v>45190</v>
      </c>
      <c r="B12" s="28" t="s">
        <v>255</v>
      </c>
    </row>
    <row r="13" spans="1:11" ht="15.6" x14ac:dyDescent="0.3">
      <c r="A13" s="27">
        <v>45205</v>
      </c>
      <c r="B13" s="28" t="s">
        <v>254</v>
      </c>
    </row>
    <row r="14" spans="1:11" ht="15.6" x14ac:dyDescent="0.3">
      <c r="A14" s="27">
        <v>45219</v>
      </c>
      <c r="B14" s="28" t="s">
        <v>254</v>
      </c>
    </row>
    <row r="15" spans="1:11" ht="15.6" x14ac:dyDescent="0.3">
      <c r="A15" s="27">
        <v>45233</v>
      </c>
      <c r="B15" s="28" t="s">
        <v>254</v>
      </c>
    </row>
    <row r="16" spans="1:11" ht="15.6" x14ac:dyDescent="0.3">
      <c r="A16" s="27">
        <v>45245</v>
      </c>
      <c r="B16" s="28" t="s">
        <v>256</v>
      </c>
    </row>
    <row r="17" spans="1:11" ht="15.6" x14ac:dyDescent="0.3">
      <c r="A17" s="27">
        <v>45260</v>
      </c>
      <c r="B17" s="28" t="s">
        <v>255</v>
      </c>
    </row>
    <row r="18" spans="1:11" ht="15.6" x14ac:dyDescent="0.3">
      <c r="A18" s="27">
        <v>45275</v>
      </c>
      <c r="B18" s="28" t="s">
        <v>254</v>
      </c>
    </row>
    <row r="19" spans="1:11" ht="15.6" x14ac:dyDescent="0.3">
      <c r="A19" s="27">
        <v>45287</v>
      </c>
      <c r="B19" s="28" t="s">
        <v>256</v>
      </c>
    </row>
    <row r="20" spans="1:11" ht="15.6" x14ac:dyDescent="0.3">
      <c r="A20" s="27">
        <v>45303</v>
      </c>
      <c r="B20" s="28" t="s">
        <v>254</v>
      </c>
    </row>
    <row r="21" spans="1:11" ht="15.6" x14ac:dyDescent="0.3">
      <c r="A21" s="27">
        <v>45317</v>
      </c>
      <c r="B21" s="28" t="s">
        <v>254</v>
      </c>
    </row>
    <row r="22" spans="1:11" ht="15.6" x14ac:dyDescent="0.3">
      <c r="A22" s="27">
        <v>45331</v>
      </c>
      <c r="B22" s="28" t="s">
        <v>254</v>
      </c>
    </row>
    <row r="23" spans="1:11" ht="15.6" x14ac:dyDescent="0.3">
      <c r="A23" s="27">
        <v>45345</v>
      </c>
      <c r="B23" s="28" t="s">
        <v>254</v>
      </c>
    </row>
    <row r="24" spans="1:11" ht="15.6" x14ac:dyDescent="0.3">
      <c r="A24" s="27">
        <v>45359</v>
      </c>
      <c r="B24" s="28" t="s">
        <v>254</v>
      </c>
    </row>
    <row r="25" spans="1:11" ht="15.6" x14ac:dyDescent="0.3">
      <c r="A25" s="27">
        <v>45373</v>
      </c>
      <c r="B25" s="28" t="s">
        <v>254</v>
      </c>
    </row>
    <row r="26" spans="1:11" ht="15.6" x14ac:dyDescent="0.3">
      <c r="A26" s="27">
        <v>45387</v>
      </c>
      <c r="B26" s="28" t="s">
        <v>254</v>
      </c>
    </row>
    <row r="27" spans="1:11" ht="15.6" x14ac:dyDescent="0.3">
      <c r="A27" s="27">
        <v>45401</v>
      </c>
      <c r="B27" s="28" t="s">
        <v>254</v>
      </c>
    </row>
    <row r="28" spans="1:11" ht="15.6" x14ac:dyDescent="0.3">
      <c r="A28" s="27">
        <v>45415</v>
      </c>
      <c r="B28" s="28" t="s">
        <v>254</v>
      </c>
    </row>
    <row r="29" spans="1:11" ht="15.6" x14ac:dyDescent="0.3">
      <c r="A29" s="27">
        <v>45429</v>
      </c>
      <c r="B29" s="28" t="s">
        <v>254</v>
      </c>
    </row>
    <row r="30" spans="1:11" ht="15.6" x14ac:dyDescent="0.3">
      <c r="A30" s="27">
        <v>45443</v>
      </c>
      <c r="B30" s="28" t="s">
        <v>254</v>
      </c>
    </row>
    <row r="31" spans="1:11" ht="15.6" x14ac:dyDescent="0.3">
      <c r="A31" s="27">
        <v>45457</v>
      </c>
      <c r="B31" s="28" t="s">
        <v>254</v>
      </c>
      <c r="C31" s="20"/>
      <c r="D31" s="20"/>
      <c r="E31" s="20"/>
      <c r="F31" s="20"/>
      <c r="G31" s="20"/>
      <c r="H31" s="20"/>
      <c r="I31" s="20"/>
      <c r="J31" s="20"/>
      <c r="K31" s="20"/>
    </row>
    <row r="32" spans="1:11" ht="31.2" x14ac:dyDescent="0.3">
      <c r="A32" s="56" t="s">
        <v>447</v>
      </c>
      <c r="B32" s="57" t="s">
        <v>257</v>
      </c>
      <c r="C32" s="20"/>
      <c r="D32" s="20"/>
      <c r="E32" s="20"/>
      <c r="F32" s="20"/>
      <c r="G32" s="20"/>
      <c r="H32" s="20"/>
      <c r="I32" s="20"/>
      <c r="J32" s="20"/>
      <c r="K32" s="20"/>
    </row>
    <row r="33" spans="1:2" ht="29.25" customHeight="1" x14ac:dyDescent="0.3">
      <c r="A33" s="488" t="s">
        <v>258</v>
      </c>
      <c r="B33" s="489"/>
    </row>
  </sheetData>
  <mergeCells count="5">
    <mergeCell ref="A1:B1"/>
    <mergeCell ref="A33:B33"/>
    <mergeCell ref="A3:A4"/>
    <mergeCell ref="A6:B6"/>
    <mergeCell ref="A2:B2"/>
  </mergeCells>
  <phoneticPr fontId="34" type="noConversion"/>
  <pageMargins left="0.7" right="0.7" top="0.75" bottom="0.75" header="0.3" footer="0.3"/>
  <pageSetup orientation="portrait" r:id="rId1"/>
  <headerFooter>
    <oddFooter>&amp;C&amp;P of &amp;N&amp;RDate Printed: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70"/>
  <sheetViews>
    <sheetView zoomScale="70" zoomScaleNormal="70" workbookViewId="0">
      <pane ySplit="3" topLeftCell="A13" activePane="bottomLeft" state="frozen"/>
      <selection pane="bottomLeft" activeCell="A22" sqref="A22"/>
    </sheetView>
  </sheetViews>
  <sheetFormatPr defaultColWidth="27.109375" defaultRowHeight="14.4" x14ac:dyDescent="0.3"/>
  <cols>
    <col min="1" max="1" width="25.6640625" bestFit="1" customWidth="1"/>
    <col min="2" max="2" width="30.6640625" customWidth="1"/>
    <col min="3" max="3" width="37.33203125" bestFit="1" customWidth="1"/>
    <col min="4" max="4" width="22.6640625" style="31" bestFit="1" customWidth="1"/>
    <col min="5" max="5" width="32" customWidth="1"/>
    <col min="6" max="6" width="23.44140625" customWidth="1"/>
    <col min="7" max="7" width="33" customWidth="1"/>
    <col min="8" max="8" width="21.6640625" style="370" customWidth="1"/>
    <col min="9" max="9" width="22.5546875" style="370" customWidth="1"/>
    <col min="10" max="10" width="15.6640625" style="370" bestFit="1" customWidth="1"/>
    <col min="11" max="11" width="27" style="370" bestFit="1" customWidth="1"/>
    <col min="12" max="12" width="27.109375" style="362"/>
  </cols>
  <sheetData>
    <row r="1" spans="1:13" ht="31.2" x14ac:dyDescent="0.3">
      <c r="A1" s="498" t="s">
        <v>288</v>
      </c>
      <c r="B1" s="499"/>
      <c r="C1" s="499"/>
      <c r="D1" s="499"/>
      <c r="E1" s="499"/>
      <c r="F1" s="499"/>
      <c r="G1" s="499"/>
      <c r="H1" s="499"/>
      <c r="I1" s="499"/>
      <c r="J1" s="499"/>
      <c r="K1" s="499"/>
      <c r="L1" s="500"/>
    </row>
    <row r="2" spans="1:13" s="148" customFormat="1" ht="46.95" customHeight="1" x14ac:dyDescent="0.3">
      <c r="A2" s="501" t="s">
        <v>277</v>
      </c>
      <c r="B2" s="502"/>
      <c r="C2" s="343" t="s">
        <v>275</v>
      </c>
      <c r="D2" s="344" t="s">
        <v>278</v>
      </c>
      <c r="E2" s="345" t="s">
        <v>283</v>
      </c>
      <c r="F2" s="346" t="s">
        <v>282</v>
      </c>
      <c r="G2" s="347" t="s">
        <v>281</v>
      </c>
      <c r="H2" s="363" t="s">
        <v>280</v>
      </c>
      <c r="I2" s="364" t="s">
        <v>279</v>
      </c>
      <c r="J2" s="503" t="s">
        <v>276</v>
      </c>
      <c r="K2" s="503"/>
      <c r="L2" s="352"/>
    </row>
    <row r="3" spans="1:13" ht="54.6" thickBot="1" x14ac:dyDescent="0.35">
      <c r="A3" s="288" t="s">
        <v>2</v>
      </c>
      <c r="B3" s="147" t="s">
        <v>3</v>
      </c>
      <c r="C3" s="147" t="s">
        <v>4</v>
      </c>
      <c r="D3" s="147" t="s">
        <v>259</v>
      </c>
      <c r="E3" s="147" t="s">
        <v>6</v>
      </c>
      <c r="F3" s="147" t="s">
        <v>7</v>
      </c>
      <c r="G3" s="147" t="s">
        <v>8</v>
      </c>
      <c r="H3" s="365" t="s">
        <v>260</v>
      </c>
      <c r="I3" s="365" t="s">
        <v>261</v>
      </c>
      <c r="J3" s="365" t="s">
        <v>262</v>
      </c>
      <c r="K3" s="366" t="s">
        <v>203</v>
      </c>
      <c r="L3" s="353" t="s">
        <v>204</v>
      </c>
    </row>
    <row r="4" spans="1:13" ht="94.2" thickTop="1" x14ac:dyDescent="0.3">
      <c r="A4" s="289" t="str">
        <f>'PIMS Calendar'!A5</f>
        <v>Collection 5 - Summer 2023</v>
      </c>
      <c r="B4" s="195" t="str">
        <f>'PIMS Calendar'!B5</f>
        <v>C5 Child Acct EOY 2022-23</v>
      </c>
      <c r="C4" s="195" t="str">
        <f>'PIMS Calendar'!C5</f>
        <v>Child Accounting End-of-Year Collection</v>
      </c>
      <c r="D4" s="196" t="str">
        <f>'PIMS Calendar'!D5</f>
        <v>2022-23</v>
      </c>
      <c r="E4" s="195" t="str">
        <f>'PIMS Calendar'!E5</f>
        <v>Student Calendar Fact
School Calendar</v>
      </c>
      <c r="F4" s="195" t="str">
        <f>'PIMS Calendar'!F5</f>
        <v>Required</v>
      </c>
      <c r="G4" s="195" t="str">
        <f>'PIMS Calendar'!G5</f>
        <v>The due date for child accounting is 8-1. Section 2552.1 of the School Code allows for data to be submitted without penalty up to 30 days after the due date, until 8/31/2023.</v>
      </c>
      <c r="H4" s="197">
        <f>'PIMS Calendar'!H5</f>
        <v>45089</v>
      </c>
      <c r="I4" s="197">
        <f>'PIMS Calendar'!I5</f>
        <v>45169</v>
      </c>
      <c r="J4" s="197" t="str">
        <f>'PIMS Calendar'!J5</f>
        <v>N/A</v>
      </c>
      <c r="K4" s="197" t="str">
        <f>'PIMS Calendar'!K5</f>
        <v>9/1 to 10/27</v>
      </c>
      <c r="L4" s="354" t="str">
        <f>'PIMS Calendar'!L5</f>
        <v>Due immediately after submission. Updated ACS due after validated revision (upload or delete).</v>
      </c>
    </row>
    <row r="5" spans="1:13" ht="31.2" x14ac:dyDescent="0.3">
      <c r="A5" s="290" t="str">
        <f>'PIMS Calendar'!A6</f>
        <v>Collection 5 - Summer 2023</v>
      </c>
      <c r="B5" s="198" t="str">
        <f>'PIMS Calendar'!B6</f>
        <v>C5 Title 1 Student 2022-23</v>
      </c>
      <c r="C5" s="198" t="str">
        <f>'PIMS Calendar'!C6</f>
        <v xml:space="preserve">Title I Student Participation </v>
      </c>
      <c r="D5" s="199" t="str">
        <f>'PIMS Calendar'!D6</f>
        <v>2022-23</v>
      </c>
      <c r="E5" s="198" t="str">
        <f>'PIMS Calendar'!E6</f>
        <v>District Fact</v>
      </c>
      <c r="F5" s="198" t="str">
        <f>'PIMS Calendar'!F6</f>
        <v>Required</v>
      </c>
      <c r="G5" s="198"/>
      <c r="H5" s="200">
        <f>'PIMS Calendar'!H6</f>
        <v>45089</v>
      </c>
      <c r="I5" s="200">
        <f>'PIMS Calendar'!I6</f>
        <v>45169</v>
      </c>
      <c r="J5" s="200" t="str">
        <f>'PIMS Calendar'!J6</f>
        <v>N/A</v>
      </c>
      <c r="K5" s="200" t="str">
        <f>'PIMS Calendar'!K6</f>
        <v>9/1 to 10/27</v>
      </c>
      <c r="L5" s="355" t="str">
        <f>'PIMS Calendar'!L6</f>
        <v>N/A</v>
      </c>
    </row>
    <row r="6" spans="1:13" ht="62.4" x14ac:dyDescent="0.3">
      <c r="A6" s="290" t="str">
        <f>'PIMS Calendar'!A7</f>
        <v>Collection 5 - Summer 2023</v>
      </c>
      <c r="B6" s="198" t="str">
        <f>'PIMS Calendar'!B7</f>
        <v>C5 Athletic Opp 2022-23</v>
      </c>
      <c r="C6" s="198" t="str">
        <f>'PIMS Calendar'!C7</f>
        <v xml:space="preserve">Interscholastic Athletic Opportunities </v>
      </c>
      <c r="D6" s="199" t="str">
        <f>'PIMS Calendar'!D7</f>
        <v>2022-23</v>
      </c>
      <c r="E6" s="198" t="str">
        <f>'PIMS Calendar'!E7</f>
        <v>Location Fact</v>
      </c>
      <c r="F6" s="198" t="str">
        <f>'PIMS Calendar'!F7</f>
        <v>Required</v>
      </c>
      <c r="G6" s="198" t="str">
        <f>'PIMS Calendar'!G7</f>
        <v xml:space="preserve">For schools in School Districts, Charter Schools, and Comprehensive CTCs with any  grade 7-12 </v>
      </c>
      <c r="H6" s="200">
        <f>'PIMS Calendar'!H7</f>
        <v>45092</v>
      </c>
      <c r="I6" s="200">
        <f>'PIMS Calendar'!I7</f>
        <v>45169</v>
      </c>
      <c r="J6" s="200" t="str">
        <f>'PIMS Calendar'!J7</f>
        <v>N/A</v>
      </c>
      <c r="K6" s="200" t="str">
        <f>'PIMS Calendar'!K7</f>
        <v>9/1 to 10/27</v>
      </c>
      <c r="L6" s="355" t="str">
        <f>'PIMS Calendar'!L7</f>
        <v>Due within 7 days of data upload or no later than 11/15</v>
      </c>
    </row>
    <row r="7" spans="1:13" ht="31.2" x14ac:dyDescent="0.3">
      <c r="A7" s="290" t="str">
        <f>'PIMS Calendar'!A8</f>
        <v>Collection 5 - Summer 2023</v>
      </c>
      <c r="B7" s="198" t="str">
        <f>'PIMS Calendar'!B8</f>
        <v>C5 Title 3 Prof Dev Act 2022-23</v>
      </c>
      <c r="C7" s="198" t="str">
        <f>'PIMS Calendar'!C8</f>
        <v>Title III Professional Development
    Activities</v>
      </c>
      <c r="D7" s="199" t="str">
        <f>'PIMS Calendar'!D8</f>
        <v>2022-23</v>
      </c>
      <c r="E7" s="198" t="str">
        <f>'PIMS Calendar'!E8</f>
        <v>District Fact</v>
      </c>
      <c r="F7" s="198" t="str">
        <f>'PIMS Calendar'!F8</f>
        <v>Required</v>
      </c>
      <c r="G7" s="198" t="str">
        <f>'PIMS Calendar'!G8</f>
        <v>For 2022-23 Title III subgrantees</v>
      </c>
      <c r="H7" s="200">
        <f>'PIMS Calendar'!H8</f>
        <v>45092</v>
      </c>
      <c r="I7" s="200">
        <f>'PIMS Calendar'!I8</f>
        <v>45169</v>
      </c>
      <c r="J7" s="200" t="str">
        <f>'PIMS Calendar'!J8</f>
        <v>N/A</v>
      </c>
      <c r="K7" s="200" t="str">
        <f>'PIMS Calendar'!K8</f>
        <v>9/1 to 10/27</v>
      </c>
      <c r="L7" s="355" t="str">
        <f>'PIMS Calendar'!L8</f>
        <v>N/A</v>
      </c>
    </row>
    <row r="8" spans="1:13" ht="46.8" x14ac:dyDescent="0.3">
      <c r="A8" s="290" t="str">
        <f>'PIMS Calendar'!A9</f>
        <v>Collection 5 - Summer 2023</v>
      </c>
      <c r="B8" s="198" t="str">
        <f>'PIMS Calendar'!B9</f>
        <v>C5 Home Ed/Private Tutoring 
2022-23</v>
      </c>
      <c r="C8" s="198" t="str">
        <f>'PIMS Calendar'!C9</f>
        <v>Students Home Schooled or Privately
    Tutored during the prior school year</v>
      </c>
      <c r="D8" s="199" t="str">
        <f>'PIMS Calendar'!D9</f>
        <v>2022-23</v>
      </c>
      <c r="E8" s="198" t="str">
        <f>'PIMS Calendar'!E9</f>
        <v>District Fact</v>
      </c>
      <c r="F8" s="198" t="str">
        <f>'PIMS Calendar'!F9</f>
        <v>Required</v>
      </c>
      <c r="G8" s="198" t="str">
        <f>'PIMS Calendar'!G9</f>
        <v>For all School Districts; ACS submitted through the FRCPP</v>
      </c>
      <c r="H8" s="200">
        <f>'PIMS Calendar'!H9</f>
        <v>45092</v>
      </c>
      <c r="I8" s="200">
        <f>'PIMS Calendar'!I9</f>
        <v>45169</v>
      </c>
      <c r="J8" s="200" t="str">
        <f>'PIMS Calendar'!J9</f>
        <v>N/A</v>
      </c>
      <c r="K8" s="200" t="str">
        <f>'PIMS Calendar'!K9</f>
        <v>9/1 to 10/27</v>
      </c>
      <c r="L8" s="355" t="str">
        <f>'PIMS Calendar'!L9</f>
        <v>Due within 7 days of data upload or no later than 11/15</v>
      </c>
    </row>
    <row r="9" spans="1:13" ht="60" customHeight="1" x14ac:dyDescent="0.3">
      <c r="A9" s="291" t="str">
        <f>'Internal Snapshots'!A4</f>
        <v>Collection 6 -  All Year Varied</v>
      </c>
      <c r="B9" s="201" t="str">
        <f>'Internal Snapshots'!B4</f>
        <v>C6 Student Updates 2023-24</v>
      </c>
      <c r="C9" s="201" t="str">
        <f>'Internal Snapshots'!C4</f>
        <v>Winter Keystone Precodes</v>
      </c>
      <c r="D9" s="202" t="str">
        <f>'Internal Snapshots'!D4</f>
        <v>2023-24</v>
      </c>
      <c r="E9" s="201" t="str">
        <f>'Internal Snapshots'!E4</f>
        <v>Internal Snapshot (Student, School Enrollment, Programs Fact)</v>
      </c>
      <c r="F9" s="201" t="str">
        <f>'Internal Snapshots'!F4</f>
        <v>Required (denoted in Field No. 214)</v>
      </c>
      <c r="G9" s="201" t="str">
        <f>'Internal Snapshots'!G4</f>
        <v>Must be updated by 12:00 pm on Oct 5 to be included in the Internal snapshot</v>
      </c>
      <c r="H9" s="203">
        <f>'Internal Snapshots'!H4</f>
        <v>45204</v>
      </c>
      <c r="I9" s="203">
        <f>'Internal Snapshots'!I4</f>
        <v>45204</v>
      </c>
      <c r="J9" s="203" t="s">
        <v>21</v>
      </c>
      <c r="K9" s="203" t="s">
        <v>21</v>
      </c>
      <c r="L9" s="292">
        <f>'Internal Snapshots'!K4</f>
        <v>45209</v>
      </c>
    </row>
    <row r="10" spans="1:13" ht="135" customHeight="1" x14ac:dyDescent="0.3">
      <c r="A10" s="293" t="str">
        <f>'Internal Snapshots'!A5</f>
        <v>Collection 6 -  All Year Varied</v>
      </c>
      <c r="B10" s="188" t="s">
        <v>383</v>
      </c>
      <c r="C10" s="188" t="str">
        <f>'Internal Snapshots'!C5</f>
        <v>PVAAS Staff Account Creation,
    Termination, and Movement 
     within LEA
PVAAS Student Enrollment 1</v>
      </c>
      <c r="D10" s="189" t="str">
        <f>'Internal Snapshots'!D5</f>
        <v>2023-24</v>
      </c>
      <c r="E10" s="188" t="str">
        <f>'Internal Snapshots'!E5</f>
        <v>Data Pull (Staff)
Data Pull (Student, School Enrollment, Programs Fact)</v>
      </c>
      <c r="F10" s="188" t="str">
        <f>'Internal Snapshots'!F5</f>
        <v>Required K-12</v>
      </c>
      <c r="G10" s="188" t="str">
        <f>'Internal Snapshots'!G5</f>
        <v>Must be updated by 12:00 pm on Oct 5 to be included in the data pull</v>
      </c>
      <c r="H10" s="190" t="str">
        <f>'Internal Snapshots'!H5</f>
        <v>N/A</v>
      </c>
      <c r="I10" s="190">
        <f>'Internal Snapshots'!I5</f>
        <v>45204</v>
      </c>
      <c r="J10" s="190" t="s">
        <v>21</v>
      </c>
      <c r="K10" s="190" t="s">
        <v>21</v>
      </c>
      <c r="L10" s="298" t="str">
        <f>'Internal Snapshots'!K5</f>
        <v>N/A</v>
      </c>
    </row>
    <row r="11" spans="1:13" ht="31.2" x14ac:dyDescent="0.3">
      <c r="A11" s="294" t="str">
        <f>'PIMS Calendar'!A10</f>
        <v>Collection 1 - October</v>
      </c>
      <c r="B11" s="205" t="str">
        <f>'PIMS Calendar'!B10</f>
        <v>C1  Grad Drop Cohort 2022-23</v>
      </c>
      <c r="C11" s="205" t="str">
        <f>'PIMS Calendar'!C10</f>
        <v>Graduate and Dropout Counts, and
    Cohort Graduation Rates</v>
      </c>
      <c r="D11" s="206" t="str">
        <f>'PIMS Calendar'!D10</f>
        <v>2022-23</v>
      </c>
      <c r="E11" s="205" t="str">
        <f>'PIMS Calendar'!E10</f>
        <v>Student
School Enrollment</v>
      </c>
      <c r="F11" s="205" t="str">
        <f>'PIMS Calendar'!F10</f>
        <v>Updates</v>
      </c>
      <c r="G11" s="205"/>
      <c r="H11" s="207">
        <f>'PIMS Calendar'!H10</f>
        <v>45201</v>
      </c>
      <c r="I11" s="207">
        <f>'PIMS Calendar'!I10</f>
        <v>45212</v>
      </c>
      <c r="J11" s="207" t="str">
        <f>'PIMS Calendar'!J10</f>
        <v>N/A</v>
      </c>
      <c r="K11" s="207" t="str">
        <f>'PIMS Calendar'!K10</f>
        <v>10/17 to 10/30</v>
      </c>
      <c r="L11" s="295" t="str">
        <f>'PIMS Calendar'!L10</f>
        <v>11/15/2023 (Grad/Drop)
1/30/2024 (Cohort)</v>
      </c>
    </row>
    <row r="12" spans="1:13" ht="60" customHeight="1" x14ac:dyDescent="0.3">
      <c r="A12" s="294" t="str">
        <f>'PIMS Calendar'!A11</f>
        <v>Collection 1 - October</v>
      </c>
      <c r="B12" s="205" t="str">
        <f>'PIMS Calendar'!B11</f>
        <v>C1 SPEC ED ACT 16 2022-23</v>
      </c>
      <c r="C12" s="205" t="str">
        <f>'PIMS Calendar'!C11</f>
        <v>Special Education Act 16 -- Services cost
    per student</v>
      </c>
      <c r="D12" s="206" t="str">
        <f>'PIMS Calendar'!D11</f>
        <v>2022-23</v>
      </c>
      <c r="E12" s="205" t="str">
        <f>'PIMS Calendar'!E11</f>
        <v>Student Fact
Student</v>
      </c>
      <c r="F12" s="205" t="str">
        <f>'PIMS Calendar'!F11</f>
        <v>Required
Updates</v>
      </c>
      <c r="G12" s="205" t="str">
        <f>'PIMS Calendar'!G11</f>
        <v>District of Residence and Charter Schools submit for all special education students being educated at district or off site</v>
      </c>
      <c r="H12" s="207">
        <f>'PIMS Calendar'!H11</f>
        <v>45201</v>
      </c>
      <c r="I12" s="207">
        <f>'PIMS Calendar'!I11</f>
        <v>45212</v>
      </c>
      <c r="J12" s="207" t="str">
        <f>'PIMS Calendar'!J11</f>
        <v>N/A</v>
      </c>
      <c r="K12" s="207" t="str">
        <f>'PIMS Calendar'!K11</f>
        <v>10/17 to 10/30</v>
      </c>
      <c r="L12" s="295" t="str">
        <f>'PIMS Calendar'!L11</f>
        <v>N/A</v>
      </c>
    </row>
    <row r="13" spans="1:13" ht="124.8" x14ac:dyDescent="0.3">
      <c r="A13" s="294" t="str">
        <f>'PIMS Calendar'!A12</f>
        <v>Collection 1 - October</v>
      </c>
      <c r="B13" s="205" t="str">
        <f>'PIMS Calendar'!B12</f>
        <v>C1 OCT Student 2023-24</v>
      </c>
      <c r="C13" s="205" t="str">
        <f>'PIMS Calendar'!C12</f>
        <v xml:space="preserve">Student (October 2)
Programs
</v>
      </c>
      <c r="D13" s="206" t="str">
        <f>'PIMS Calendar'!D12</f>
        <v>2023-24</v>
      </c>
      <c r="E13" s="205" t="str">
        <f>'PIMS Calendar'!E12</f>
        <v>Student
Student Snapshot (10/2/2023)
School Enrollment
Programs Fact</v>
      </c>
      <c r="F13" s="205" t="str">
        <f>'PIMS Calendar'!F12</f>
        <v>Required
Required</v>
      </c>
      <c r="G13" s="205" t="str">
        <f>'PIMS Calendar'!G12</f>
        <v>One Student Template can be submitted for multiple Data Sets
For all schools with any of the tracked programs</v>
      </c>
      <c r="H13" s="207">
        <f>'PIMS Calendar'!H12</f>
        <v>45201</v>
      </c>
      <c r="I13" s="207">
        <f>'PIMS Calendar'!I12</f>
        <v>45212</v>
      </c>
      <c r="J13" s="207" t="str">
        <f>'PIMS Calendar'!J12</f>
        <v>N/A</v>
      </c>
      <c r="K13" s="207" t="str">
        <f>'PIMS Calendar'!K12</f>
        <v>10/17 to 10/30</v>
      </c>
      <c r="L13" s="295">
        <f>'PIMS Calendar'!L12</f>
        <v>45245</v>
      </c>
    </row>
    <row r="14" spans="1:13" ht="46.8" x14ac:dyDescent="0.3">
      <c r="A14" s="294" t="str">
        <f>'PIMS Calendar'!A14</f>
        <v>Collection 1 - October</v>
      </c>
      <c r="B14" s="205" t="str">
        <f>'PIMS Calendar'!B14</f>
        <v>C1 Title 3 Npub Student 2023-24</v>
      </c>
      <c r="C14" s="205" t="str">
        <f>'PIMS Calendar'!C14</f>
        <v>Title III Nonpublic Student Count</v>
      </c>
      <c r="D14" s="206" t="str">
        <f>'PIMS Calendar'!D14</f>
        <v>2023-24</v>
      </c>
      <c r="E14" s="205" t="str">
        <f>'PIMS Calendar'!E14</f>
        <v>District Fact</v>
      </c>
      <c r="F14" s="205" t="str">
        <f>'PIMS Calendar'!F14</f>
        <v>Required</v>
      </c>
      <c r="G14" s="205" t="str">
        <f>'PIMS Calendar'!G14</f>
        <v>For all School Districts</v>
      </c>
      <c r="H14" s="207">
        <f>'PIMS Calendar'!H14</f>
        <v>45201</v>
      </c>
      <c r="I14" s="207">
        <f>'PIMS Calendar'!I14</f>
        <v>45212</v>
      </c>
      <c r="J14" s="207" t="str">
        <f>'PIMS Calendar'!J14</f>
        <v>N/A</v>
      </c>
      <c r="K14" s="207" t="str">
        <f>'PIMS Calendar'!K14</f>
        <v>10/17 to 10/30</v>
      </c>
      <c r="L14" s="295" t="str">
        <f>'PIMS Calendar'!L14</f>
        <v>On the October Enrollment, Low Income, and EL Data ACS</v>
      </c>
    </row>
    <row r="15" spans="1:13" ht="78" x14ac:dyDescent="0.3">
      <c r="A15" s="294" t="str">
        <f>'PIMS Calendar'!A15</f>
        <v>Collection 1 - October</v>
      </c>
      <c r="B15" s="205" t="str">
        <f>'PIMS Calendar'!B15</f>
        <v>C1 Staff Oct 2023-24</v>
      </c>
      <c r="C15" s="205" t="str">
        <f>'PIMS Calendar'!C15</f>
        <v>Professional Personnel
Support Personnel</v>
      </c>
      <c r="D15" s="206" t="str">
        <f>'PIMS Calendar'!D15</f>
        <v>2023-24</v>
      </c>
      <c r="E15" s="205" t="str">
        <f>'PIMS Calendar'!E15</f>
        <v>Staff
Staff Snapshot (10/2/2023)
Staff Assignment
District Fact</v>
      </c>
      <c r="F15" s="205" t="str">
        <f>'PIMS Calendar'!F15</f>
        <v>Required
Required</v>
      </c>
      <c r="G15" s="205"/>
      <c r="H15" s="207">
        <f>'PIMS Calendar'!H15</f>
        <v>45201</v>
      </c>
      <c r="I15" s="207">
        <f>'PIMS Calendar'!I15</f>
        <v>45212</v>
      </c>
      <c r="J15" s="207" t="str">
        <f>'PIMS Calendar'!J15</f>
        <v>N/A</v>
      </c>
      <c r="K15" s="207" t="str">
        <f>'PIMS Calendar'!K15</f>
        <v>10/17 to 10/30</v>
      </c>
      <c r="L15" s="295">
        <f>'PIMS Calendar'!L15</f>
        <v>45245</v>
      </c>
    </row>
    <row r="16" spans="1:13" s="47" customFormat="1" ht="46.8" x14ac:dyDescent="0.3">
      <c r="A16" s="387" t="s">
        <v>33</v>
      </c>
      <c r="B16" s="387" t="s">
        <v>324</v>
      </c>
      <c r="C16" s="387" t="s">
        <v>325</v>
      </c>
      <c r="D16" s="388" t="s">
        <v>44</v>
      </c>
      <c r="E16" s="387" t="s">
        <v>24</v>
      </c>
      <c r="F16" s="387" t="s">
        <v>19</v>
      </c>
      <c r="G16" s="387" t="s">
        <v>323</v>
      </c>
      <c r="H16" s="389">
        <v>45201</v>
      </c>
      <c r="I16" s="389">
        <v>45212</v>
      </c>
      <c r="J16" s="389" t="s">
        <v>21</v>
      </c>
      <c r="K16" s="389" t="s">
        <v>370</v>
      </c>
      <c r="L16" s="390" t="s">
        <v>326</v>
      </c>
      <c r="M16"/>
    </row>
    <row r="17" spans="1:12" ht="31.2" x14ac:dyDescent="0.3">
      <c r="A17" s="384" t="s">
        <v>33</v>
      </c>
      <c r="B17" s="205" t="str">
        <f>'PIMS Calendar'!B17</f>
        <v>C1 Staff Oct 2023-24</v>
      </c>
      <c r="C17" s="205" t="str">
        <f>'PIMS Calendar'!C17</f>
        <v>EL Coordinator</v>
      </c>
      <c r="D17" s="385" t="s">
        <v>44</v>
      </c>
      <c r="E17" s="205" t="str">
        <f>'PIMS Calendar'!E17</f>
        <v>Person
Person Role</v>
      </c>
      <c r="F17" s="205" t="str">
        <f>'PIMS Calendar'!F17</f>
        <v>Required</v>
      </c>
      <c r="G17" s="205"/>
      <c r="H17" s="207">
        <f>'PIMS Calendar'!H17</f>
        <v>45201</v>
      </c>
      <c r="I17" s="207">
        <f>'PIMS Calendar'!I17</f>
        <v>45212</v>
      </c>
      <c r="J17" s="207" t="str">
        <f>'PIMS Calendar'!J17</f>
        <v>N/A</v>
      </c>
      <c r="K17" s="207" t="str">
        <f>'PIMS Calendar'!K17</f>
        <v>10/17 to 10/30</v>
      </c>
      <c r="L17" s="295" t="str">
        <f>'PIMS Calendar'!L17</f>
        <v>EL Coordinator - No ACS</v>
      </c>
    </row>
    <row r="18" spans="1:12" ht="58.2" customHeight="1" x14ac:dyDescent="0.3">
      <c r="A18" s="296" t="str">
        <f>'PIMS Calendar'!A30</f>
        <v>Collection 6 - All Year Varied</v>
      </c>
      <c r="B18" s="185" t="str">
        <f>'PIMS Calendar'!B30</f>
        <v>C6 ESSER 2022-23</v>
      </c>
      <c r="C18" s="185" t="str">
        <f>'PIMS Calendar'!C30</f>
        <v>ESSER Collection 2022-23</v>
      </c>
      <c r="D18" s="186" t="str">
        <f>'PIMS Calendar'!D30</f>
        <v>2022-23</v>
      </c>
      <c r="E18" s="185" t="str">
        <f>'PIMS Calendar'!E30</f>
        <v>District Fact</v>
      </c>
      <c r="F18" s="185" t="str">
        <f>'PIMS Calendar'!F30</f>
        <v>Required if LEA received ESSER funds</v>
      </c>
      <c r="G18" s="185"/>
      <c r="H18" s="187" t="str">
        <f>'PIMS Calendar'!H30</f>
        <v>Open Through</v>
      </c>
      <c r="I18" s="403">
        <f>'PIMS Calendar'!I30</f>
        <v>45359</v>
      </c>
      <c r="J18" s="187" t="str">
        <f>'PIMS Calendar'!J30</f>
        <v>N/A</v>
      </c>
      <c r="K18" s="403" t="str">
        <f>'PIMS Calendar'!K30</f>
        <v>With override, through 4/19</v>
      </c>
      <c r="L18" s="404">
        <f>'PIMS Calendar'!L30</f>
        <v>45387</v>
      </c>
    </row>
    <row r="19" spans="1:12" ht="31.2" x14ac:dyDescent="0.3">
      <c r="A19" s="296" t="str">
        <f>'PIMS Calendar'!A31</f>
        <v>Collection 6 - All Year Varied</v>
      </c>
      <c r="B19" s="208" t="s">
        <v>287</v>
      </c>
      <c r="C19" s="208" t="s">
        <v>93</v>
      </c>
      <c r="D19" s="186" t="str">
        <f>'PIMS Calendar'!D31</f>
        <v>2022-23</v>
      </c>
      <c r="E19" s="209" t="s">
        <v>24</v>
      </c>
      <c r="F19" s="209" t="s">
        <v>263</v>
      </c>
      <c r="G19" s="185"/>
      <c r="H19" s="187" t="str">
        <f>'PIMS Calendar'!H31</f>
        <v>Open Through</v>
      </c>
      <c r="I19" s="403">
        <f>'PIMS Calendar'!I31</f>
        <v>45359</v>
      </c>
      <c r="J19" s="187" t="str">
        <f>'PIMS Calendar'!J31</f>
        <v>N/A</v>
      </c>
      <c r="K19" s="403" t="str">
        <f>'PIMS Calendar'!K31</f>
        <v>With override, through 4/19</v>
      </c>
      <c r="L19" s="404">
        <f>'PIMS Calendar'!L31</f>
        <v>45387</v>
      </c>
    </row>
    <row r="20" spans="1:12" ht="109.2" x14ac:dyDescent="0.3">
      <c r="A20" s="293" t="str">
        <f>'Internal Snapshots'!A6</f>
        <v>Collection 6 -  All Year Varied</v>
      </c>
      <c r="B20" s="188" t="s">
        <v>383</v>
      </c>
      <c r="C20" s="188" t="str">
        <f>'Internal Snapshots'!C6</f>
        <v>PVAAS Student Enrollment 2
PVAAS Staff Account Creation,
    Termination, and Movement 
     within LEA
PEERS Account Creation</v>
      </c>
      <c r="D20" s="189" t="str">
        <f>'Internal Snapshots'!D6</f>
        <v>2023-24</v>
      </c>
      <c r="E20" s="188" t="str">
        <f>'Internal Snapshots'!E6</f>
        <v>Data Pull (Student, School Enrollment, Programs Fact)
Data Pull (Staff)
Data Pull (Staff, Staff Assignment)</v>
      </c>
      <c r="F20" s="188" t="str">
        <f>'Internal Snapshots'!F6</f>
        <v>Required K-12</v>
      </c>
      <c r="G20" s="188" t="str">
        <f>'Internal Snapshots'!G6</f>
        <v>Must be updated by 12:00 pm on Nov 9 to be included in the Internal Snapshot</v>
      </c>
      <c r="H20" s="203" t="str">
        <f>'Internal Snapshots'!H6</f>
        <v>N/A</v>
      </c>
      <c r="I20" s="203">
        <f>'Internal Snapshots'!I6</f>
        <v>45239</v>
      </c>
      <c r="J20" s="203" t="s">
        <v>21</v>
      </c>
      <c r="K20" s="203" t="s">
        <v>21</v>
      </c>
      <c r="L20" s="292" t="str">
        <f>'Internal Snapshots'!K6</f>
        <v>N/A</v>
      </c>
    </row>
    <row r="21" spans="1:12" ht="46.8" x14ac:dyDescent="0.3">
      <c r="A21" s="293" t="str">
        <f>'Internal Snapshots'!A7</f>
        <v>Collection 6 -  All Year Varied</v>
      </c>
      <c r="B21" s="188" t="str">
        <f>'Internal Snapshots'!B7</f>
        <v>C6 Student Updates 2023-24</v>
      </c>
      <c r="C21" s="188" t="str">
        <f>'Internal Snapshots'!C7</f>
        <v>ACCESS for ELLs and Alternate ACCESS
    for ELLs  Precodes</v>
      </c>
      <c r="D21" s="189" t="str">
        <f>'Internal Snapshots'!D7</f>
        <v>2023-24</v>
      </c>
      <c r="E21" s="188" t="str">
        <f>'Internal Snapshots'!E7</f>
        <v>Internal Snapshot (Student, School Enrollment, Programs Fact)</v>
      </c>
      <c r="F21" s="188" t="str">
        <f>'Internal Snapshots'!F7</f>
        <v>Required</v>
      </c>
      <c r="G21" s="188" t="str">
        <f>'Internal Snapshots'!G7</f>
        <v>Must be updated by 12:00 pm on Nov 9 to be included in the Internal Snapshot</v>
      </c>
      <c r="H21" s="190">
        <f>'Internal Snapshots'!H7</f>
        <v>45239</v>
      </c>
      <c r="I21" s="190">
        <f>'Internal Snapshots'!I7</f>
        <v>45239</v>
      </c>
      <c r="J21" s="190" t="s">
        <v>21</v>
      </c>
      <c r="K21" s="190" t="s">
        <v>21</v>
      </c>
      <c r="L21" s="298" t="str">
        <f>'Internal Snapshots'!K7</f>
        <v>N/A</v>
      </c>
    </row>
    <row r="22" spans="1:12" ht="62.4" x14ac:dyDescent="0.3">
      <c r="A22" s="297" t="str">
        <f>'PIMS Calendar'!A18</f>
        <v xml:space="preserve">Collection 2 - December </v>
      </c>
      <c r="B22" s="210" t="str">
        <f>'PIMS Calendar'!B18</f>
        <v>C2 SPEC ED Dec 2023-24</v>
      </c>
      <c r="C22" s="210" t="str">
        <f>'PIMS Calendar'!C18</f>
        <v>Special Education 12/1 Count</v>
      </c>
      <c r="D22" s="211" t="str">
        <f>'PIMS Calendar'!D18</f>
        <v>2023-24</v>
      </c>
      <c r="E22" s="210" t="str">
        <f>'PIMS Calendar'!E18</f>
        <v>Special Education Snapshot
    (12/1/2023)
Student
School Enrollment</v>
      </c>
      <c r="F22" s="210" t="str">
        <f>'PIMS Calendar'!F18</f>
        <v>Required
Updates
Updates</v>
      </c>
      <c r="G22" s="210" t="str">
        <f>'PIMS Calendar'!G18</f>
        <v>District of Residence and Charter Schools submit for all special education students being educated at district or off site</v>
      </c>
      <c r="H22" s="212">
        <f>'PIMS Calendar'!H18</f>
        <v>45261</v>
      </c>
      <c r="I22" s="212">
        <f>'PIMS Calendar'!I18</f>
        <v>45275</v>
      </c>
      <c r="J22" s="212" t="str">
        <f>'PIMS Calendar'!J18</f>
        <v>12/18 to 1/5</v>
      </c>
      <c r="K22" s="212" t="str">
        <f>'PIMS Calendar'!K18</f>
        <v>1/8 to 1/19</v>
      </c>
      <c r="L22" s="356" t="str">
        <f>'PIMS Calendar'!L18</f>
        <v>N/A</v>
      </c>
    </row>
    <row r="23" spans="1:12" ht="93.6" x14ac:dyDescent="0.3">
      <c r="A23" s="293" t="str">
        <f>'Internal Snapshots'!A8</f>
        <v>Collection 6 -  All Year Varied</v>
      </c>
      <c r="B23" s="188" t="s">
        <v>383</v>
      </c>
      <c r="C23" s="188" t="str">
        <f>'Internal Snapshots'!C8</f>
        <v>PVAAS Staff Account Creation,
    Termination, and Movement 
    within LEA
PVAAS Student Enrollment 3</v>
      </c>
      <c r="D23" s="189" t="str">
        <f>'Internal Snapshots'!D8</f>
        <v>2023-24</v>
      </c>
      <c r="E23" s="188" t="str">
        <f>'Internal Snapshots'!E8</f>
        <v>Data Pull (Staff)
Data Pull (Student, School Enrollment, Programs Fact)</v>
      </c>
      <c r="F23" s="188" t="str">
        <f>'Internal Snapshots'!F8</f>
        <v>Required K-12</v>
      </c>
      <c r="G23" s="188" t="str">
        <f>'Internal Snapshots'!G8</f>
        <v>Must be updated by 12:00 pm on Jan 18 to be included in the Internal Snapshot</v>
      </c>
      <c r="H23" s="190" t="str">
        <f>'Internal Snapshots'!H8</f>
        <v>N/A</v>
      </c>
      <c r="I23" s="190">
        <f>'Internal Snapshots'!I8</f>
        <v>45309</v>
      </c>
      <c r="J23" s="190" t="s">
        <v>21</v>
      </c>
      <c r="K23" s="190" t="s">
        <v>21</v>
      </c>
      <c r="L23" s="298" t="str">
        <f>'Internal Snapshots'!K8</f>
        <v>N/A</v>
      </c>
    </row>
    <row r="24" spans="1:12" ht="46.8" x14ac:dyDescent="0.3">
      <c r="A24" s="293" t="str">
        <f>'Internal Snapshots'!A9</f>
        <v>Collection 6 -  All Year Varied</v>
      </c>
      <c r="B24" s="188" t="str">
        <f>'Internal Snapshots'!B9</f>
        <v>C6 Student Updates 2023-24</v>
      </c>
      <c r="C24" s="188" t="str">
        <f>'Internal Snapshots'!C9</f>
        <v>PSSA Precodes</v>
      </c>
      <c r="D24" s="189" t="str">
        <f>'Internal Snapshots'!D9</f>
        <v>2023-24</v>
      </c>
      <c r="E24" s="188" t="str">
        <f>'Internal Snapshots'!E9</f>
        <v>Internal Snapshot (Student, School Enrollment, Programs Fact)</v>
      </c>
      <c r="F24" s="188" t="str">
        <f>'Internal Snapshots'!F9</f>
        <v>Required (denoted in Field No. 212)</v>
      </c>
      <c r="G24" s="188" t="str">
        <f>'Internal Snapshots'!G9</f>
        <v>Must be updated by 12:00 pm on Jan 18 to be included in the Internal Snapshot</v>
      </c>
      <c r="H24" s="190" t="str">
        <f>'Internal Snapshots'!H9</f>
        <v>As of 1/18/2024 (will display as 1/17/2024 Snapshot Date)</v>
      </c>
      <c r="I24" s="190">
        <f>'Internal Snapshots'!I9</f>
        <v>45309</v>
      </c>
      <c r="J24" s="190" t="s">
        <v>21</v>
      </c>
      <c r="K24" s="190" t="s">
        <v>21</v>
      </c>
      <c r="L24" s="298">
        <f>'Internal Snapshots'!K9</f>
        <v>45315</v>
      </c>
    </row>
    <row r="25" spans="1:12" ht="46.8" x14ac:dyDescent="0.3">
      <c r="A25" s="293" t="str">
        <f>'Internal Snapshots'!A10</f>
        <v>Collection 6 -  All Year Varied</v>
      </c>
      <c r="B25" s="188" t="str">
        <f>'Internal Snapshots'!B10</f>
        <v>C6 Student Updates 2023-24</v>
      </c>
      <c r="C25" s="188" t="str">
        <f>'Internal Snapshots'!C10</f>
        <v>Winter Keystone Reporting #1</v>
      </c>
      <c r="D25" s="189" t="str">
        <f>'Internal Snapshots'!D10</f>
        <v>2023-24</v>
      </c>
      <c r="E25" s="188" t="str">
        <f>'Internal Snapshots'!E10</f>
        <v>Internal Snapshot (Student, School Enrollment, Programs Fact)</v>
      </c>
      <c r="F25" s="188" t="str">
        <f>'Internal Snapshots'!F10</f>
        <v xml:space="preserve">Required if  administered </v>
      </c>
      <c r="G25" s="204" t="str">
        <f>'Internal Snapshots'!G10</f>
        <v>Must be updated by 12:00 pm on Jan 18 to be included in the Internal Snapshot</v>
      </c>
      <c r="H25" s="213" t="str">
        <f>'Internal Snapshots'!H10</f>
        <v>As of 1/18/2024 (will display as 1/17/2024 Snapshot Date)</v>
      </c>
      <c r="I25" s="190">
        <f>'Internal Snapshots'!I10</f>
        <v>45309</v>
      </c>
      <c r="J25" s="190" t="s">
        <v>21</v>
      </c>
      <c r="K25" s="190" t="str">
        <f>'Internal Snapshots'!K10</f>
        <v>N/A</v>
      </c>
      <c r="L25" s="298" t="str">
        <f>'Internal Snapshots'!K10</f>
        <v>N/A</v>
      </c>
    </row>
    <row r="26" spans="1:12" ht="46.8" x14ac:dyDescent="0.3">
      <c r="A26" s="293" t="str">
        <f>'Internal Snapshots'!A11</f>
        <v>Collection 6 -  All Year Varied</v>
      </c>
      <c r="B26" s="188" t="str">
        <f>'Internal Snapshots'!B11</f>
        <v>C6 Student Updates 2023-24</v>
      </c>
      <c r="C26" s="188" t="str">
        <f>'Internal Snapshots'!C11</f>
        <v>Winter Keystone Reporting #2</v>
      </c>
      <c r="D26" s="189" t="str">
        <f>'Internal Snapshots'!D11</f>
        <v>2023-24</v>
      </c>
      <c r="E26" s="188" t="str">
        <f>'Internal Snapshots'!E11</f>
        <v>Internal Snapshot (Student, School Enrollment, Programs Fact)</v>
      </c>
      <c r="F26" s="188" t="str">
        <f>'Internal Snapshots'!F11</f>
        <v xml:space="preserve">Required if  administered </v>
      </c>
      <c r="G26" s="204" t="str">
        <f>'Internal Snapshots'!G11</f>
        <v xml:space="preserve">Must be updated by 12:00 pm on Feb 5 to be included in the Internal Snapshot </v>
      </c>
      <c r="H26" s="213">
        <f>'Internal Snapshots'!H11</f>
        <v>45309</v>
      </c>
      <c r="I26" s="190">
        <f>'Internal Snapshots'!I11</f>
        <v>45327</v>
      </c>
      <c r="J26" s="190" t="s">
        <v>21</v>
      </c>
      <c r="K26" s="190" t="s">
        <v>21</v>
      </c>
      <c r="L26" s="299">
        <f>'Internal Snapshots'!K11</f>
        <v>45335</v>
      </c>
    </row>
    <row r="27" spans="1:12" ht="46.8" x14ac:dyDescent="0.3">
      <c r="A27" s="293" t="str">
        <f>'Internal Snapshots'!A12</f>
        <v>Collection 6 -  All Year Varied</v>
      </c>
      <c r="B27" s="188" t="str">
        <f>'Internal Snapshots'!B12</f>
        <v>C6 Student Updates 2023-24</v>
      </c>
      <c r="C27" s="188" t="str">
        <f>'Internal Snapshots'!C12</f>
        <v>ACCESS for ELLs Accountability</v>
      </c>
      <c r="D27" s="189" t="str">
        <f>'Internal Snapshots'!D12</f>
        <v>2023-24</v>
      </c>
      <c r="E27" s="188" t="str">
        <f>'Internal Snapshots'!E12</f>
        <v>Internal Snapshot (Student, School Enrollment, Programs Fact)</v>
      </c>
      <c r="F27" s="188" t="str">
        <f>'Internal Snapshots'!F12</f>
        <v>Required</v>
      </c>
      <c r="G27" s="188" t="str">
        <f>'Internal Snapshots'!G12</f>
        <v xml:space="preserve">Must be updated by 12:00 pm on Feb 5 to be included in the Internal Snapshot </v>
      </c>
      <c r="H27" s="190">
        <f>'Internal Snapshots'!H12</f>
        <v>45316</v>
      </c>
      <c r="I27" s="190">
        <f>'Internal Snapshots'!I12</f>
        <v>45327</v>
      </c>
      <c r="J27" s="190" t="s">
        <v>21</v>
      </c>
      <c r="K27" s="190" t="s">
        <v>21</v>
      </c>
      <c r="L27" s="298">
        <f>'ACS Summary'!I15</f>
        <v>44970</v>
      </c>
    </row>
    <row r="28" spans="1:12" ht="46.8" x14ac:dyDescent="0.3">
      <c r="A28" s="293" t="str">
        <f>'Internal Snapshots'!A13</f>
        <v>Collection 6 -  All Year Varied</v>
      </c>
      <c r="B28" s="188" t="str">
        <f>'Internal Snapshots'!B13</f>
        <v>C6 Student Updates 2023-24</v>
      </c>
      <c r="C28" s="188" t="str">
        <f>'Internal Snapshots'!C13</f>
        <v>PVAAS Student Enrollment 4</v>
      </c>
      <c r="D28" s="189" t="str">
        <f>'Internal Snapshots'!D13</f>
        <v>2023-24</v>
      </c>
      <c r="E28" s="188" t="str">
        <f>'Internal Snapshots'!E13</f>
        <v>Data Pull (Student, School Enrollment, Programs Fact)</v>
      </c>
      <c r="F28" s="188" t="str">
        <f>'Internal Snapshots'!F13</f>
        <v>Required K-12</v>
      </c>
      <c r="G28" s="188" t="str">
        <f>'Internal Snapshots'!G13</f>
        <v>Must be updated by 12:00 pm on Feb 5 to be included in the data pull</v>
      </c>
      <c r="H28" s="190" t="str">
        <f>'Internal Snapshots'!H13</f>
        <v>N/A</v>
      </c>
      <c r="I28" s="190">
        <f>'Internal Snapshots'!I13</f>
        <v>45327</v>
      </c>
      <c r="J28" s="190" t="s">
        <v>21</v>
      </c>
      <c r="K28" s="190" t="s">
        <v>21</v>
      </c>
      <c r="L28" s="298" t="str">
        <f>'Internal Snapshots'!K13</f>
        <v>N/A</v>
      </c>
    </row>
    <row r="29" spans="1:12" ht="46.8" x14ac:dyDescent="0.3">
      <c r="A29" s="300" t="str">
        <f>'PIMS Calendar'!A19</f>
        <v>Collection 3 - February</v>
      </c>
      <c r="B29" s="214" t="str">
        <f>'PIMS Calendar'!B19</f>
        <v>C3 Child Acct JIAF 2023-24</v>
      </c>
      <c r="C29" s="214" t="str">
        <f>'PIMS Calendar'!C19</f>
        <v>Child Accounting SD &amp; IU Preliminary
    JIAF Collection</v>
      </c>
      <c r="D29" s="215" t="str">
        <f>'PIMS Calendar'!D19</f>
        <v>2023-24</v>
      </c>
      <c r="E29" s="214" t="str">
        <f>'PIMS Calendar'!E19</f>
        <v>Student Calendar Fact
School Calendar</v>
      </c>
      <c r="F29" s="214" t="str">
        <f>'PIMS Calendar'!F19</f>
        <v xml:space="preserve">Required
</v>
      </c>
      <c r="G29" s="214" t="str">
        <f>'PIMS Calendar'!G19</f>
        <v>For School Districts and Intermediate Units with JIAF programs only</v>
      </c>
      <c r="H29" s="216">
        <f>'PIMS Calendar'!H19</f>
        <v>45345</v>
      </c>
      <c r="I29" s="216">
        <f>'PIMS Calendar'!I19</f>
        <v>45358</v>
      </c>
      <c r="J29" s="216" t="str">
        <f>'PIMS Calendar'!J19</f>
        <v>3/8 to 3/22</v>
      </c>
      <c r="K29" s="216" t="str">
        <f>'PIMS Calendar'!K19</f>
        <v>N/A</v>
      </c>
      <c r="L29" s="357" t="str">
        <f>'PIMS Calendar'!L19</f>
        <v>N/A</v>
      </c>
    </row>
    <row r="30" spans="1:12" ht="93.6" x14ac:dyDescent="0.3">
      <c r="A30" s="296" t="str">
        <f>'PIMS Calendar'!A32</f>
        <v>Collection 6 - All Year Varied</v>
      </c>
      <c r="B30" s="185" t="str">
        <f>'PIMS Calendar'!B32</f>
        <v>C6 PVAAS 2023-24</v>
      </c>
      <c r="C30" s="185" t="str">
        <f>'PIMS Calendar'!C32</f>
        <v>PVAAS</v>
      </c>
      <c r="D30" s="186" t="str">
        <f>'PIMS Calendar'!D32</f>
        <v>2023-24</v>
      </c>
      <c r="E30" s="185" t="str">
        <f>'PIMS Calendar'!E32</f>
        <v>Staff Student Subtest</v>
      </c>
      <c r="F30" s="185" t="str">
        <f>'PIMS Calendar'!F32</f>
        <v>Updates</v>
      </c>
      <c r="G30" s="185" t="s">
        <v>388</v>
      </c>
      <c r="H30" s="187" t="str">
        <f>'PIMS Calendar'!H32</f>
        <v>Open Through</v>
      </c>
      <c r="I30" s="187">
        <f>'PIMS Calendar'!I32</f>
        <v>45352</v>
      </c>
      <c r="J30" s="187" t="str">
        <f>'PIMS Calendar'!J32</f>
        <v>N/A</v>
      </c>
      <c r="K30" s="187" t="str">
        <f>'PIMS Calendar'!K32</f>
        <v>-</v>
      </c>
      <c r="L30" s="306" t="str">
        <f>'PIMS Calendar'!L32</f>
        <v>N/A</v>
      </c>
    </row>
    <row r="31" spans="1:12" ht="109.2" x14ac:dyDescent="0.3">
      <c r="A31" s="293" t="str">
        <f>'Internal Snapshots'!A14</f>
        <v>Collection 6 -  All Year Varied</v>
      </c>
      <c r="B31" s="188" t="s">
        <v>383</v>
      </c>
      <c r="C31" s="188" t="str">
        <f>'Internal Snapshots'!C14</f>
        <v>PVAAS Staff Account Creation,
   Termination, Movement within
    LEA, and Update Staff Email 
    Addresses
PVAAS Student Enrollment 5 and
    Subgroup Update</v>
      </c>
      <c r="D31" s="189" t="str">
        <f>'Internal Snapshots'!D14</f>
        <v>2023-24</v>
      </c>
      <c r="E31" s="188" t="str">
        <f>'Internal Snapshots'!E14</f>
        <v>Data Pull (Staff)
Data Pull (Student, School Enrollment, Programs Fact)</v>
      </c>
      <c r="F31" s="188" t="str">
        <f>'Internal Snapshots'!F14</f>
        <v>Required K-12</v>
      </c>
      <c r="G31" s="188" t="str">
        <f>'Internal Snapshots'!G14</f>
        <v>Must be updated by 12:00 pm on March 7 to be included in the Internal Snapshot</v>
      </c>
      <c r="H31" s="190" t="s">
        <v>21</v>
      </c>
      <c r="I31" s="190">
        <f>'Internal Snapshots'!I14</f>
        <v>45358</v>
      </c>
      <c r="J31" s="190" t="s">
        <v>21</v>
      </c>
      <c r="K31" s="190" t="s">
        <v>21</v>
      </c>
      <c r="L31" s="298" t="str">
        <f>'Internal Snapshots'!K14</f>
        <v>N/A</v>
      </c>
    </row>
    <row r="32" spans="1:12" ht="46.8" x14ac:dyDescent="0.3">
      <c r="A32" s="293" t="str">
        <f>'Internal Snapshots'!A15</f>
        <v>Collection 6 -  All Year Varied</v>
      </c>
      <c r="B32" s="217" t="str">
        <f>'Internal Snapshots'!B15</f>
        <v>C6 Student Updates 2023-24</v>
      </c>
      <c r="C32" s="217" t="str">
        <f>'Internal Snapshots'!C15</f>
        <v>Spring Keystone Precodes</v>
      </c>
      <c r="D32" s="218" t="str">
        <f>'Internal Snapshots'!D15</f>
        <v>2023-24</v>
      </c>
      <c r="E32" s="217" t="str">
        <f>'Internal Snapshots'!E15</f>
        <v>Internal Snapshot (Student, School Enrollment, Programs Fact)</v>
      </c>
      <c r="F32" s="217" t="str">
        <f>'Internal Snapshots'!F15</f>
        <v>Required (denoted in Field No. 215)</v>
      </c>
      <c r="G32" s="217" t="str">
        <f>'Internal Snapshots'!G15</f>
        <v>Must be updated by 12:00 pm on March 7 to be included in the Internal Snapshot</v>
      </c>
      <c r="H32" s="219">
        <f>'Internal Snapshots'!H15</f>
        <v>45358</v>
      </c>
      <c r="I32" s="219">
        <f>'Internal Snapshots'!I15</f>
        <v>45358</v>
      </c>
      <c r="J32" s="190" t="s">
        <v>21</v>
      </c>
      <c r="K32" s="190" t="s">
        <v>21</v>
      </c>
      <c r="L32" s="301">
        <f>'Internal Snapshots'!K15</f>
        <v>45371</v>
      </c>
    </row>
    <row r="33" spans="1:13" ht="31.2" x14ac:dyDescent="0.3">
      <c r="A33" s="302" t="str">
        <f>'PIMS Calendar'!A33</f>
        <v>Collection 6 - All Year Varied</v>
      </c>
      <c r="B33" s="209" t="str">
        <f>'PIMS Calendar'!B33</f>
        <v>C6 Safe Schools - Bus 2023-24</v>
      </c>
      <c r="C33" s="208" t="str">
        <f>'PIMS Calendar'!C33</f>
        <v>Safe Schools - Bus Evacuation Drills</v>
      </c>
      <c r="D33" s="220" t="str">
        <f>'PIMS Calendar'!D33</f>
        <v>2023-24</v>
      </c>
      <c r="E33" s="208" t="str">
        <f>'PIMS Calendar'!E33</f>
        <v>Location Fact</v>
      </c>
      <c r="F33" s="208" t="str">
        <f>'PIMS Calendar'!F33</f>
        <v>Required</v>
      </c>
      <c r="G33" s="208" t="str">
        <f>'PIMS Calendar'!G33</f>
        <v>ACS submitted through the FRCPP</v>
      </c>
      <c r="H33" s="221" t="str">
        <f>'PIMS Calendar'!H33</f>
        <v>Open Through</v>
      </c>
      <c r="I33" s="221">
        <f>'PIMS Calendar'!I33</f>
        <v>45387</v>
      </c>
      <c r="J33" s="221" t="str">
        <f>'PIMS Calendar'!J33</f>
        <v>N/A</v>
      </c>
      <c r="K33" s="349" t="str">
        <f>'PIMS Calendar'!K33</f>
        <v>Collection Window Closes 4/5/2024</v>
      </c>
      <c r="L33" s="303">
        <f>'PIMS Calendar'!L33</f>
        <v>45392</v>
      </c>
    </row>
    <row r="34" spans="1:13" ht="93.6" x14ac:dyDescent="0.3">
      <c r="A34" s="319" t="s">
        <v>139</v>
      </c>
      <c r="B34" s="179" t="s">
        <v>121</v>
      </c>
      <c r="C34" s="179" t="s">
        <v>353</v>
      </c>
      <c r="D34" s="175" t="s">
        <v>44</v>
      </c>
      <c r="E34" s="174" t="s">
        <v>141</v>
      </c>
      <c r="F34" s="174" t="s">
        <v>354</v>
      </c>
      <c r="G34" s="174" t="s">
        <v>355</v>
      </c>
      <c r="H34" s="173">
        <v>45390</v>
      </c>
      <c r="I34" s="173">
        <v>45393</v>
      </c>
      <c r="J34" s="182" t="s">
        <v>21</v>
      </c>
      <c r="K34" s="177" t="s">
        <v>21</v>
      </c>
      <c r="L34" s="335" t="s">
        <v>21</v>
      </c>
    </row>
    <row r="35" spans="1:13" ht="46.8" x14ac:dyDescent="0.3">
      <c r="A35" s="304" t="str">
        <f>'Internal Snapshots'!A16</f>
        <v>Collection 6 -  All Year Varied</v>
      </c>
      <c r="B35" s="204" t="str">
        <f>'Internal Snapshots'!B16</f>
        <v>C6 Student Updates 2023-24</v>
      </c>
      <c r="C35" s="204" t="str">
        <f>'Internal Snapshots'!C16</f>
        <v>EL Immigrant Cumulative Count</v>
      </c>
      <c r="D35" s="189" t="str">
        <f>'Internal Snapshots'!D16</f>
        <v>2023-24</v>
      </c>
      <c r="E35" s="204" t="s">
        <v>141</v>
      </c>
      <c r="F35" s="204" t="s">
        <v>19</v>
      </c>
      <c r="G35" s="204" t="s">
        <v>264</v>
      </c>
      <c r="H35" s="213">
        <f>'Internal Snapshots'!H16</f>
        <v>45393</v>
      </c>
      <c r="I35" s="213">
        <f>'Internal Snapshots'!I16</f>
        <v>45393</v>
      </c>
      <c r="J35" s="190">
        <f>'Internal Snapshots'!J16</f>
        <v>45029</v>
      </c>
      <c r="K35" s="190" t="s">
        <v>21</v>
      </c>
      <c r="L35" s="305" t="str">
        <f>'Internal Snapshots'!K16</f>
        <v>N/A</v>
      </c>
    </row>
    <row r="36" spans="1:13" ht="31.2" x14ac:dyDescent="0.3">
      <c r="A36" s="296" t="str">
        <f>'PIMS Calendar'!A34</f>
        <v>Collection 6 - All Year Varied</v>
      </c>
      <c r="B36" s="209" t="str">
        <f>'PIMS Calendar'!B34</f>
        <v>C6 Keystone Exemption 2023-24</v>
      </c>
      <c r="C36" s="185" t="str">
        <f>'PIMS Calendar'!C34</f>
        <v>Keystone Exemption Collection 2023-24</v>
      </c>
      <c r="D36" s="186" t="str">
        <f>'PIMS Calendar'!D34</f>
        <v>2023-24</v>
      </c>
      <c r="E36" s="185" t="str">
        <f>'PIMS Calendar'!E34</f>
        <v>Student Fact</v>
      </c>
      <c r="F36" s="185" t="str">
        <f>'PIMS Calendar'!F34</f>
        <v>Required</v>
      </c>
      <c r="G36" s="185"/>
      <c r="H36" s="187" t="str">
        <f>'PIMS Calendar'!H34</f>
        <v>Open Through</v>
      </c>
      <c r="I36" s="187">
        <f>'PIMS Calendar'!I34</f>
        <v>45412</v>
      </c>
      <c r="J36" s="187" t="str">
        <f>'PIMS Calendar'!J34</f>
        <v>N/A</v>
      </c>
      <c r="K36" s="187" t="str">
        <f>'PIMS Calendar'!K34</f>
        <v>Collection Window Closes 4/30/2024</v>
      </c>
      <c r="L36" s="306">
        <f>'PIMS Calendar'!L34</f>
        <v>45419</v>
      </c>
    </row>
    <row r="37" spans="1:13" ht="46.8" x14ac:dyDescent="0.3">
      <c r="A37" s="296" t="str">
        <f>'PIMS Calendar'!A35</f>
        <v>Collection 6 - All Year Varied</v>
      </c>
      <c r="B37" s="209" t="str">
        <f>'PIMS Calendar'!B35</f>
        <v>C6 Course/Instructor 2023-24</v>
      </c>
      <c r="C37" s="185" t="str">
        <f>'PIMS Calendar'!C35</f>
        <v>Course/Instructor</v>
      </c>
      <c r="D37" s="186" t="str">
        <f>'PIMS Calendar'!D35</f>
        <v>2023-24</v>
      </c>
      <c r="E37" s="185" t="str">
        <f>'PIMS Calendar'!E35</f>
        <v>Course
Course Instructor
Student Course Enrollment</v>
      </c>
      <c r="F37" s="185" t="str">
        <f>'PIMS Calendar'!F35</f>
        <v>Required</v>
      </c>
      <c r="G37" s="185"/>
      <c r="H37" s="187" t="str">
        <f>'PIMS Calendar'!H35</f>
        <v>Open Through</v>
      </c>
      <c r="I37" s="187">
        <f>'PIMS Calendar'!I35</f>
        <v>45450</v>
      </c>
      <c r="J37" s="187" t="str">
        <f>'PIMS Calendar'!J35</f>
        <v>N/A</v>
      </c>
      <c r="K37" s="187" t="str">
        <f>'PIMS Calendar'!K35</f>
        <v>-</v>
      </c>
      <c r="L37" s="306">
        <f>'PIMS Calendar'!L35</f>
        <v>45457</v>
      </c>
    </row>
    <row r="38" spans="1:13" ht="93.6" x14ac:dyDescent="0.3">
      <c r="A38" s="336" t="str">
        <f>'Internal Snapshots'!A20</f>
        <v>Collection 6 -  All Year Varied</v>
      </c>
      <c r="B38" s="337" t="str">
        <f>'Internal Snapshots'!B20</f>
        <v>C6 Student Updates 2023-24</v>
      </c>
      <c r="C38" s="337" t="str">
        <f>'Internal Snapshots'!C20</f>
        <v>PSSA Accountability Reporting  for
    English Language Arts #1 (report data as
    of April 26, last day of the testing
    window)</v>
      </c>
      <c r="D38" s="338" t="str">
        <f>'Internal Snapshots'!D20</f>
        <v>2023-24</v>
      </c>
      <c r="E38" s="337" t="str">
        <f>'Internal Snapshots'!E20</f>
        <v>Internal Snapshot (Student, School Enrollment, Programs Fact)</v>
      </c>
      <c r="F38" s="337" t="str">
        <f>'Internal Snapshots'!F20</f>
        <v xml:space="preserve">Required K-12 </v>
      </c>
      <c r="G38" s="180" t="str">
        <f>'Internal Snapshots'!G20</f>
        <v>Must be updated by 12:00 noon on May 9 to be included in the Internal Snapshot, must reflect accurate April 26 data in Student, School Enrollment and Programs Fact.</v>
      </c>
      <c r="H38" s="173" t="str">
        <f>'Internal Snapshots'!H20</f>
        <v>4/26/2024 (Snapshot Date will display as 4/25 on reports)</v>
      </c>
      <c r="I38" s="339">
        <f>'Internal Snapshots'!I20</f>
        <v>45421</v>
      </c>
      <c r="J38" s="339" t="s">
        <v>21</v>
      </c>
      <c r="K38" s="339" t="s">
        <v>21</v>
      </c>
      <c r="L38" s="358" t="s">
        <v>21</v>
      </c>
    </row>
    <row r="39" spans="1:13" ht="93.6" x14ac:dyDescent="0.3">
      <c r="A39" s="319" t="s">
        <v>139</v>
      </c>
      <c r="B39" s="179" t="s">
        <v>121</v>
      </c>
      <c r="C39" s="179" t="s">
        <v>357</v>
      </c>
      <c r="D39" s="175" t="s">
        <v>44</v>
      </c>
      <c r="E39" s="179" t="s">
        <v>141</v>
      </c>
      <c r="F39" s="179" t="s">
        <v>354</v>
      </c>
      <c r="G39" s="179" t="s">
        <v>358</v>
      </c>
      <c r="H39" s="173">
        <v>45415</v>
      </c>
      <c r="I39" s="173">
        <v>45421</v>
      </c>
      <c r="J39" s="173" t="s">
        <v>21</v>
      </c>
      <c r="K39" s="339" t="s">
        <v>21</v>
      </c>
      <c r="L39" s="404">
        <f>'ACS Summary'!I24</f>
        <v>45436</v>
      </c>
    </row>
    <row r="40" spans="1:13" ht="93.6" x14ac:dyDescent="0.3">
      <c r="A40" s="293" t="str">
        <f>'Internal Snapshots'!A21</f>
        <v>Collection 6 -  All Year Varied</v>
      </c>
      <c r="B40" s="188" t="str">
        <f>'Internal Snapshots'!B21</f>
        <v>C6 Student Updates 2023-24</v>
      </c>
      <c r="C40" s="188" t="str">
        <f>'Internal Snapshots'!C21</f>
        <v>PSSA Accountability Reporting for
    Mathematics #1 (report data as of May 3, last day of the testing window)</v>
      </c>
      <c r="D40" s="189" t="str">
        <f>'Internal Snapshots'!D21</f>
        <v>2023-24</v>
      </c>
      <c r="E40" s="188" t="str">
        <f>'Internal Snapshots'!E21</f>
        <v>Internal Snapshot (Student, School Enrollment, Programs Fact)</v>
      </c>
      <c r="F40" s="188" t="str">
        <f>'Internal Snapshots'!F21</f>
        <v xml:space="preserve">Required K-12 </v>
      </c>
      <c r="G40" s="204" t="str">
        <f>'Internal Snapshots'!G21</f>
        <v>Must be updated by 12:00 noon on May 9 to be included in the Internal Snapshot, must reflect accurate May 3 data in Student, School Enrollment and Programs Fact.</v>
      </c>
      <c r="H40" s="213" t="str">
        <f>'Internal Snapshots'!H21</f>
        <v>5/3/2024 (Snapshot Date will display as 5/2 on reports)</v>
      </c>
      <c r="I40" s="190">
        <f>'Internal Snapshots'!I21</f>
        <v>45421</v>
      </c>
      <c r="J40" s="190" t="s">
        <v>21</v>
      </c>
      <c r="K40" s="190" t="s">
        <v>21</v>
      </c>
      <c r="L40" s="298" t="s">
        <v>21</v>
      </c>
    </row>
    <row r="41" spans="1:13" ht="93.6" x14ac:dyDescent="0.3">
      <c r="A41" s="293" t="str">
        <f>'Internal Snapshots'!A22</f>
        <v>Collection 6 -  All Year Varied</v>
      </c>
      <c r="B41" s="188" t="str">
        <f>'Internal Snapshots'!B22</f>
        <v>C6 Student Updates 2023-24</v>
      </c>
      <c r="C41" s="188" t="str">
        <f>'Internal Snapshots'!C22</f>
        <v>PSSA Accountability Reporting for
    Science #1 (report data as of May 3, last day of the testing window)</v>
      </c>
      <c r="D41" s="189" t="str">
        <f>'Internal Snapshots'!D22</f>
        <v>2023-24</v>
      </c>
      <c r="E41" s="188" t="str">
        <f>'Internal Snapshots'!E22</f>
        <v>Internal Snapshot (Student, School Enrollment, Programs Fact)</v>
      </c>
      <c r="F41" s="188" t="str">
        <f>'Internal Snapshots'!F22</f>
        <v xml:space="preserve">Required K-12 </v>
      </c>
      <c r="G41" s="204" t="str">
        <f>'Internal Snapshots'!G22</f>
        <v>Must be updated by 12:00 noon on May 9 to be included in the Internal Snapshot, must reflect accurate May 3 data in Student, School Enrollment and Programs Fact.</v>
      </c>
      <c r="H41" s="213" t="str">
        <f>'Internal Snapshots'!H22</f>
        <v>5/3/2024 (Snapshot Date will display as 5/2 on reports)</v>
      </c>
      <c r="I41" s="190">
        <f>'Internal Snapshots'!I22</f>
        <v>45421</v>
      </c>
      <c r="J41" s="190" t="s">
        <v>21</v>
      </c>
      <c r="K41" s="190" t="s">
        <v>21</v>
      </c>
      <c r="L41" s="298" t="s">
        <v>21</v>
      </c>
    </row>
    <row r="42" spans="1:13" ht="31.2" x14ac:dyDescent="0.3">
      <c r="A42" s="293" t="str">
        <f>'Internal Snapshots'!A18</f>
        <v>Collection 6 -  All Year Varied</v>
      </c>
      <c r="B42" s="188" t="str">
        <f>'Internal Snapshots'!B18</f>
        <v>C6 Student Updates 2023-24</v>
      </c>
      <c r="C42" s="188" t="str">
        <f>'Internal Snapshots'!C18</f>
        <v xml:space="preserve">PVAAS Student RV Gap Enrollment 1 </v>
      </c>
      <c r="D42" s="189" t="str">
        <f>'Internal Snapshots'!D18</f>
        <v>2023-24</v>
      </c>
      <c r="E42" s="188" t="str">
        <f>'Internal Snapshots'!E18</f>
        <v>Data Pull (Student, School Enrollment, Programs Fact)</v>
      </c>
      <c r="F42" s="188" t="str">
        <f>'Internal Snapshots'!F18</f>
        <v>Required K-12</v>
      </c>
      <c r="G42" s="188" t="str">
        <f>'Internal Snapshots'!G18</f>
        <v>Must be updated by May 9 to be included in the data pull</v>
      </c>
      <c r="H42" s="190" t="str">
        <f>'Internal Snapshots'!H18</f>
        <v>N/A</v>
      </c>
      <c r="I42" s="190">
        <f>'Internal Snapshots'!I18</f>
        <v>45421</v>
      </c>
      <c r="J42" s="190" t="s">
        <v>21</v>
      </c>
      <c r="K42" s="190" t="s">
        <v>21</v>
      </c>
      <c r="L42" s="298" t="str">
        <f>'Internal Snapshots'!K18</f>
        <v>N/A</v>
      </c>
    </row>
    <row r="43" spans="1:13" s="44" customFormat="1" ht="93.6" x14ac:dyDescent="0.3">
      <c r="A43" s="293" t="str">
        <f>'Internal Snapshots'!A23</f>
        <v>Collection 6 -  All Year Varied</v>
      </c>
      <c r="B43" s="188" t="str">
        <f>'Internal Snapshots'!B23</f>
        <v>C6 Student Updates 2023-24</v>
      </c>
      <c r="C43" s="188" t="str">
        <f>'Internal Snapshots'!C23</f>
        <v>PSSA Accountability Reporting for
    English Language Arts #2 (report data as of April 26, last day of the testing window)</v>
      </c>
      <c r="D43" s="218" t="str">
        <f>'Internal Snapshots'!D23</f>
        <v>2023-24</v>
      </c>
      <c r="E43" s="188" t="str">
        <f>'Internal Snapshots'!E23</f>
        <v>Internal Snapshot (Student, School Enrollment, Programs Fact)</v>
      </c>
      <c r="F43" s="188" t="str">
        <f>'Internal Snapshots'!F23</f>
        <v>Required K-12 (denoted in Field No. 212)</v>
      </c>
      <c r="G43" s="188" t="str">
        <f>'Internal Snapshots'!G23</f>
        <v>Must be updated by 12:00 noon on May 28 to be included in the Internal Snapshot, must reflect accurate April 26 data in Student, School Enrollment and Programs Fact.</v>
      </c>
      <c r="H43" s="190">
        <f>'Internal Snapshots'!H23</f>
        <v>45408</v>
      </c>
      <c r="I43" s="190">
        <f>'Internal Snapshots'!I23</f>
        <v>45440</v>
      </c>
      <c r="J43" s="190" t="s">
        <v>21</v>
      </c>
      <c r="K43" s="190" t="s">
        <v>21</v>
      </c>
      <c r="L43" s="298">
        <f>'Internal Snapshots'!K23</f>
        <v>45456</v>
      </c>
      <c r="M43" s="76"/>
    </row>
    <row r="44" spans="1:13" ht="93.6" x14ac:dyDescent="0.3">
      <c r="A44" s="293" t="str">
        <f>'Internal Snapshots'!A24</f>
        <v>Collection 6 -  All Year Varied</v>
      </c>
      <c r="B44" s="188" t="str">
        <f>'Internal Snapshots'!B24</f>
        <v>C6 Student Updates 2023-24</v>
      </c>
      <c r="C44" s="188" t="str">
        <f>'Internal Snapshots'!C24</f>
        <v>PSSA Accountability Reporting for
    Mathematics #2 (report data as of May 3, last day of the testing window)</v>
      </c>
      <c r="D44" s="189" t="str">
        <f>'Internal Snapshots'!D24</f>
        <v>2023-24</v>
      </c>
      <c r="E44" s="188" t="str">
        <f>'Internal Snapshots'!E24</f>
        <v>Internal Snapshot (Student, School Enrollment, Programs Fact)</v>
      </c>
      <c r="F44" s="188" t="str">
        <f>'Internal Snapshots'!F24</f>
        <v xml:space="preserve">Required K-12 </v>
      </c>
      <c r="G44" s="188" t="str">
        <f>'Internal Snapshots'!G24</f>
        <v>Must be updated by 12:00 noon on May 28 to be included in the Internal Snapshot, must reflect accurate May 3 data in Student, School Enrollment and Programs Fact.</v>
      </c>
      <c r="H44" s="190">
        <f>'Internal Snapshots'!H24</f>
        <v>45415</v>
      </c>
      <c r="I44" s="190">
        <f>'Internal Snapshots'!I24</f>
        <v>45440</v>
      </c>
      <c r="J44" s="190" t="s">
        <v>21</v>
      </c>
      <c r="K44" s="190" t="s">
        <v>21</v>
      </c>
      <c r="L44" s="298">
        <f>'Internal Snapshots'!K24</f>
        <v>45456</v>
      </c>
    </row>
    <row r="45" spans="1:13" ht="75" customHeight="1" x14ac:dyDescent="0.3">
      <c r="A45" s="293" t="str">
        <f>'Internal Snapshots'!A25</f>
        <v>Collection 6 -  All Year Varied</v>
      </c>
      <c r="B45" s="188" t="str">
        <f>'Internal Snapshots'!B25</f>
        <v>C6 Student Updates 2023-24</v>
      </c>
      <c r="C45" s="188" t="str">
        <f>'Internal Snapshots'!C25</f>
        <v>PSSA Accountability Reporting for
    Science #2 (report data as of May 3, last day of the testing window)</v>
      </c>
      <c r="D45" s="189" t="str">
        <f>'Internal Snapshots'!D25</f>
        <v>2023-24</v>
      </c>
      <c r="E45" s="188" t="str">
        <f>'Internal Snapshots'!E25</f>
        <v>Internal Snapshot (Student, School Enrollment, Programs Fact)</v>
      </c>
      <c r="F45" s="188" t="str">
        <f>'Internal Snapshots'!F25</f>
        <v xml:space="preserve">Required K-12 </v>
      </c>
      <c r="G45" s="188" t="str">
        <f>'Internal Snapshots'!G25</f>
        <v>Must be updated by 12:00 noon on May 28 to be included in the Internal Snapshot, must reflect accurate May 3 data in Student, School Enrollment and Programs Fact.</v>
      </c>
      <c r="H45" s="190">
        <f>'Internal Snapshots'!H25</f>
        <v>45415</v>
      </c>
      <c r="I45" s="190">
        <f>'Internal Snapshots'!I25</f>
        <v>45440</v>
      </c>
      <c r="J45" s="190" t="s">
        <v>21</v>
      </c>
      <c r="K45" s="190" t="s">
        <v>21</v>
      </c>
      <c r="L45" s="298">
        <f>'Internal Snapshots'!K24</f>
        <v>45456</v>
      </c>
    </row>
    <row r="46" spans="1:13" ht="93.6" x14ac:dyDescent="0.3">
      <c r="A46" s="293" t="str">
        <f>'Internal Snapshots'!A27</f>
        <v>Collection 6 -  All Year Varied</v>
      </c>
      <c r="B46" s="188" t="str">
        <f>'Internal Snapshots'!B27</f>
        <v>C6 Student Updates 2023-24</v>
      </c>
      <c r="C46" s="188" t="str">
        <f>'Internal Snapshots'!C27</f>
        <v>Spring Keystone Reporting #1</v>
      </c>
      <c r="D46" s="189" t="str">
        <f>'Internal Snapshots'!D27</f>
        <v>2023-24</v>
      </c>
      <c r="E46" s="188" t="str">
        <f>'Internal Snapshots'!E27</f>
        <v>Internal Snapshot (Student, School Enrollment, Programs Fact)</v>
      </c>
      <c r="F46" s="188" t="str">
        <f>'Internal Snapshots'!F27</f>
        <v xml:space="preserve">Required if administered
K-12 </v>
      </c>
      <c r="G46" s="188" t="str">
        <f>'Internal Snapshots'!G27</f>
        <v>Must be updated by 12:00 noon on May 28 to be included in the Internal Snapshot, must reflect accurate May 24 data in Student, School Enrollment and Programs Fact.</v>
      </c>
      <c r="H46" s="190" t="str">
        <f>'Internal Snapshots'!H27</f>
        <v>As of 5/24/2024 (will display as 5/23/2024 Snapshot Date)</v>
      </c>
      <c r="I46" s="190">
        <f>'Internal Snapshots'!I27</f>
        <v>45440</v>
      </c>
      <c r="J46" s="190" t="s">
        <v>21</v>
      </c>
      <c r="K46" s="190" t="s">
        <v>21</v>
      </c>
      <c r="L46" s="298" t="str">
        <f>'Internal Snapshots'!K27</f>
        <v>NA</v>
      </c>
    </row>
    <row r="47" spans="1:13" ht="75" customHeight="1" x14ac:dyDescent="0.3">
      <c r="A47" s="293" t="str">
        <f>'Internal Snapshots'!A26</f>
        <v>Collection 6 -  All Year Varied</v>
      </c>
      <c r="B47" s="188" t="str">
        <f>'Internal Snapshots'!B26</f>
        <v>C6 Student Updates 2023-24</v>
      </c>
      <c r="C47" s="188" t="s">
        <v>184</v>
      </c>
      <c r="D47" s="189" t="str">
        <f>'Internal Snapshots'!D26</f>
        <v>2023-24</v>
      </c>
      <c r="E47" s="188" t="str">
        <f>'Internal Snapshots'!E26</f>
        <v>Data Pull (Student, School Enrollment, Programs Fact)</v>
      </c>
      <c r="F47" s="188" t="str">
        <f>'Internal Snapshots'!F26</f>
        <v>Required K-12</v>
      </c>
      <c r="G47" s="188" t="str">
        <f>'Internal Snapshots'!G26</f>
        <v>Must be updated by 12:00 pm on May 30 to be included in the data pull</v>
      </c>
      <c r="H47" s="190" t="str">
        <f>'Internal Snapshots'!H26</f>
        <v>N/A</v>
      </c>
      <c r="I47" s="190">
        <f>'Internal Snapshots'!I26</f>
        <v>45440</v>
      </c>
      <c r="J47" s="190" t="s">
        <v>21</v>
      </c>
      <c r="K47" s="190" t="s">
        <v>21</v>
      </c>
      <c r="L47" s="298" t="str">
        <f>'Internal Snapshots'!K26</f>
        <v>N/A</v>
      </c>
    </row>
    <row r="48" spans="1:13" ht="93.6" x14ac:dyDescent="0.3">
      <c r="A48" s="293" t="str">
        <f>'Internal Snapshots'!A28</f>
        <v>Collection 6 -  All Year Varied</v>
      </c>
      <c r="B48" s="188" t="str">
        <f>'Internal Snapshots'!B28</f>
        <v>C6 Student Updates 2023-24</v>
      </c>
      <c r="C48" s="188" t="str">
        <f>'Internal Snapshots'!C28</f>
        <v>Grade 11 Keystone Accountability #1
    (report data as of May 26, last day
    of the testing window)</v>
      </c>
      <c r="D48" s="189" t="str">
        <f>'Internal Snapshots'!D28</f>
        <v>2023-24</v>
      </c>
      <c r="E48" s="188" t="str">
        <f>'Internal Snapshots'!E28</f>
        <v>Internal Snapshot (Student, School Enrollment, Programs Fact)</v>
      </c>
      <c r="F48" s="188" t="str">
        <f>'Internal Snapshots'!F28</f>
        <v>Required</v>
      </c>
      <c r="G48" s="188" t="str">
        <f>'Internal Snapshots'!G28</f>
        <v>Must be updated by 12:00 noon on May 28 to be included in the Internal Snapshot, must reflect accurate May 24 data in Student, School Enrollment and Programs Fact.</v>
      </c>
      <c r="H48" s="190" t="str">
        <f>'Internal Snapshots'!H28</f>
        <v>As of 5/24/2024 (will display as 5/23/2024 Snapshot Date)</v>
      </c>
      <c r="I48" s="190">
        <f>'Internal Snapshots'!I28</f>
        <v>45440</v>
      </c>
      <c r="J48" s="190" t="s">
        <v>21</v>
      </c>
      <c r="K48" s="190" t="s">
        <v>21</v>
      </c>
      <c r="L48" s="298" t="str">
        <f>'Internal Snapshots'!K28</f>
        <v>N/A</v>
      </c>
    </row>
    <row r="49" spans="1:12" ht="93.6" x14ac:dyDescent="0.3">
      <c r="A49" s="293" t="str">
        <f>'Internal Snapshots'!A29</f>
        <v>Collection 6 -  All Year Varied</v>
      </c>
      <c r="B49" s="188" t="str">
        <f>'Internal Snapshots'!B29</f>
        <v>C6 Student Updates2023-24</v>
      </c>
      <c r="C49" s="188" t="str">
        <f>'Internal Snapshots'!C29</f>
        <v>Summer Keystone Precodes</v>
      </c>
      <c r="D49" s="189" t="str">
        <f>'Internal Snapshots'!D29</f>
        <v>2023-24</v>
      </c>
      <c r="E49" s="188" t="str">
        <f>'Internal Snapshots'!E29</f>
        <v>Internal Snapshot (Student, School Enrollment, Programs Fact)</v>
      </c>
      <c r="F49" s="188" t="str">
        <f>'Internal Snapshots'!F29</f>
        <v>Required if administered (denoted in Field No. 216)</v>
      </c>
      <c r="G49" s="188" t="str">
        <f>'Internal Snapshots'!G29</f>
        <v>Must be updated by 12:00 noon on May 28 to be included in the Internal Snapshot, must reflect accurate May 24 data in Student, School Enrollment and Programs Fact.</v>
      </c>
      <c r="H49" s="190" t="str">
        <f>'Internal Snapshots'!H29</f>
        <v>As of 5/24/2024 (will display as 5/23/2024 Snapshot Date)</v>
      </c>
      <c r="I49" s="190">
        <f>'Internal Snapshots'!I29</f>
        <v>45440</v>
      </c>
      <c r="J49" s="190" t="s">
        <v>21</v>
      </c>
      <c r="K49" s="190" t="s">
        <v>21</v>
      </c>
      <c r="L49" s="298">
        <f>'Internal Snapshots'!K29</f>
        <v>45456</v>
      </c>
    </row>
    <row r="50" spans="1:12" ht="93.6" x14ac:dyDescent="0.3">
      <c r="A50" s="293" t="str">
        <f>'Internal Snapshots'!A30</f>
        <v>Collection 6 -  All Year Varied</v>
      </c>
      <c r="B50" s="188" t="str">
        <f>'Internal Snapshots'!B30</f>
        <v>C6 Student Updates 2023-24</v>
      </c>
      <c r="C50" s="188" t="str">
        <f>'Internal Snapshots'!C30</f>
        <v>Every Student Succeeds Act (ESSA)</v>
      </c>
      <c r="D50" s="189" t="str">
        <f>'Internal Snapshots'!D30</f>
        <v>2023-24</v>
      </c>
      <c r="E50" s="188" t="str">
        <f>'Internal Snapshots'!E30</f>
        <v>Internal Snapshot (Student, School Enrollment, Programs Fact)</v>
      </c>
      <c r="F50" s="188" t="str">
        <f>'Internal Snapshots'!F30</f>
        <v>Required K-12</v>
      </c>
      <c r="G50" s="188" t="str">
        <f>'Internal Snapshots'!G30</f>
        <v>Must be updated by 12:00 noon on May 28 to be included in the Internal Snapshot, must reflect accurate May 10 data in Student, School Enrollment and Programs Fact.</v>
      </c>
      <c r="H50" s="190">
        <f>'Internal Snapshots'!H30</f>
        <v>45415</v>
      </c>
      <c r="I50" s="190">
        <f>'Internal Snapshots'!I30</f>
        <v>45440</v>
      </c>
      <c r="J50" s="190" t="s">
        <v>21</v>
      </c>
      <c r="K50" s="190" t="s">
        <v>21</v>
      </c>
      <c r="L50" s="298" t="str">
        <f>'Internal Snapshots'!K30</f>
        <v>N/A</v>
      </c>
    </row>
    <row r="51" spans="1:12" ht="75" customHeight="1" x14ac:dyDescent="0.3">
      <c r="A51" s="348" t="s">
        <v>267</v>
      </c>
      <c r="B51" s="209" t="str">
        <f>'PIMS Calendar'!B36</f>
        <v>C6 Non-Cte ICN/WBLE 2023-24</v>
      </c>
      <c r="C51" s="209" t="str">
        <f>'PIMS Calendar'!C36</f>
        <v xml:space="preserve">Student - Industry-Recognized
    Credentials and Work-Based Learning
    Experiences for Non-CTE Students </v>
      </c>
      <c r="D51" s="222" t="str">
        <f>'PIMS Calendar'!D36</f>
        <v>2023-24</v>
      </c>
      <c r="E51" s="222" t="str">
        <f>'PIMS Calendar'!E36</f>
        <v>Student Award Fact</v>
      </c>
      <c r="F51" s="222" t="str">
        <f>'PIMS Calendar'!F36</f>
        <v>Required</v>
      </c>
      <c r="G51" s="222"/>
      <c r="H51" s="349" t="str">
        <f>'PIMS Calendar'!H36</f>
        <v>Open Through</v>
      </c>
      <c r="I51" s="349">
        <f>'PIMS Calendar'!I36</f>
        <v>45470</v>
      </c>
      <c r="J51" s="349" t="str">
        <f>'PIMS Calendar'!J36</f>
        <v>N/A</v>
      </c>
      <c r="K51" s="349" t="str">
        <f>'PIMS Calendar'!K36</f>
        <v>Collection Window Closes 6/27/2024</v>
      </c>
      <c r="L51" s="350">
        <f>'PIMS Calendar'!L36</f>
        <v>45471</v>
      </c>
    </row>
    <row r="52" spans="1:12" ht="31.2" x14ac:dyDescent="0.3">
      <c r="A52" s="348" t="s">
        <v>267</v>
      </c>
      <c r="B52" s="209" t="str">
        <f>'PIMS Calendar'!B37</f>
        <v>C6 Career Standards 2023-24</v>
      </c>
      <c r="C52" s="209" t="str">
        <f>'PIMS Calendar'!C37</f>
        <v>Student - Career Standards Benchmarks</v>
      </c>
      <c r="D52" s="222" t="str">
        <f>'PIMS Calendar'!D37</f>
        <v>2023-24</v>
      </c>
      <c r="E52" s="222" t="str">
        <f>'PIMS Calendar'!E37</f>
        <v>Student Fact</v>
      </c>
      <c r="F52" s="222" t="str">
        <f>'PIMS Calendar'!F37</f>
        <v>Required</v>
      </c>
      <c r="G52" s="222"/>
      <c r="H52" s="349" t="str">
        <f>'PIMS Calendar'!H37</f>
        <v>Open Through</v>
      </c>
      <c r="I52" s="349">
        <f>'PIMS Calendar'!I37</f>
        <v>45470</v>
      </c>
      <c r="J52" s="349" t="str">
        <f>'PIMS Calendar'!J37</f>
        <v>N/A</v>
      </c>
      <c r="K52" s="349" t="str">
        <f>'PIMS Calendar'!K37</f>
        <v>Collection Window Closes 6/27/2024</v>
      </c>
      <c r="L52" s="350">
        <f>'PIMS Calendar'!L37</f>
        <v>45471</v>
      </c>
    </row>
    <row r="53" spans="1:12" ht="31.2" x14ac:dyDescent="0.3">
      <c r="A53" s="348" t="str">
        <f>'PIMS Calendar'!A36</f>
        <v>Collection 6 - All Year Varied</v>
      </c>
      <c r="B53" s="209" t="str">
        <f>'PIMS Calendar'!B38</f>
        <v>C6 Local Assess Early Ind 2023-24</v>
      </c>
      <c r="C53" s="209" t="str">
        <f>'PIMS Calendar'!C38</f>
        <v>Student - Local Assessment for Early
   Indicators of Success</v>
      </c>
      <c r="D53" s="222" t="str">
        <f>'PIMS Calendar'!D38</f>
        <v>2023-24</v>
      </c>
      <c r="E53" s="222" t="str">
        <f>'PIMS Calendar'!E38</f>
        <v>Student Local Assessment
    Subtest</v>
      </c>
      <c r="F53" s="222" t="str">
        <f>'PIMS Calendar'!F38</f>
        <v>Updates</v>
      </c>
      <c r="G53" s="222"/>
      <c r="H53" s="349" t="str">
        <f>'PIMS Calendar'!H38</f>
        <v>Open Through</v>
      </c>
      <c r="I53" s="349">
        <f>'PIMS Calendar'!I38</f>
        <v>45470</v>
      </c>
      <c r="J53" s="349" t="str">
        <f>'PIMS Calendar'!J38</f>
        <v>N/A</v>
      </c>
      <c r="K53" s="349" t="str">
        <f>'PIMS Calendar'!K38</f>
        <v>Collection Window Closes 6/27/2024</v>
      </c>
      <c r="L53" s="350">
        <f>'PIMS Calendar'!L38</f>
        <v>45471</v>
      </c>
    </row>
    <row r="54" spans="1:12" ht="46.8" x14ac:dyDescent="0.3">
      <c r="A54" s="348" t="str">
        <f>'PIMS Calendar'!A37</f>
        <v>Collection 6 - All Year Varied</v>
      </c>
      <c r="B54" s="209" t="str">
        <f>'PIMS Calendar'!B39</f>
        <v>C6 Staff Updates 2023-24</v>
      </c>
      <c r="C54" s="209" t="str">
        <f>'PIMS Calendar'!C39</f>
        <v>Staff</v>
      </c>
      <c r="D54" s="222" t="str">
        <f>'PIMS Calendar'!D39</f>
        <v>2023-24</v>
      </c>
      <c r="E54" s="222" t="str">
        <f>'PIMS Calendar'!E39</f>
        <v>Staff
Staff Assignment (PIL position only)</v>
      </c>
      <c r="F54" s="222" t="str">
        <f>'PIMS Calendar'!F39</f>
        <v>Updates</v>
      </c>
      <c r="G54" s="222"/>
      <c r="H54" s="349" t="str">
        <f>'PIMS Calendar'!H39</f>
        <v>Open Through</v>
      </c>
      <c r="I54" s="349">
        <f>'PIMS Calendar'!I39</f>
        <v>45470</v>
      </c>
      <c r="J54" s="349" t="str">
        <f>'PIMS Calendar'!J39</f>
        <v>N/A</v>
      </c>
      <c r="K54" s="349" t="str">
        <f>'PIMS Calendar'!K39</f>
        <v>Collection Window Closes 6/27/2024</v>
      </c>
      <c r="L54" s="350" t="str">
        <f>'PIMS Calendar'!L39</f>
        <v>N/A</v>
      </c>
    </row>
    <row r="55" spans="1:12" ht="31.2" x14ac:dyDescent="0.3">
      <c r="A55" s="348" t="str">
        <f>'PIMS Calendar'!A38</f>
        <v>Collection 6 - All Year Varied</v>
      </c>
      <c r="B55" s="209" t="str">
        <f>'PIMS Calendar'!B40</f>
        <v>C6 Staff Updates 2023-24</v>
      </c>
      <c r="C55" s="209" t="str">
        <f>'PIMS Calendar'!C40</f>
        <v>EL Coordinator</v>
      </c>
      <c r="D55" s="222" t="str">
        <f>'PIMS Calendar'!D40</f>
        <v>2023-24</v>
      </c>
      <c r="E55" s="222" t="str">
        <f>'PIMS Calendar'!E40</f>
        <v>Person
Person Role</v>
      </c>
      <c r="F55" s="222" t="str">
        <f>'PIMS Calendar'!F40</f>
        <v>Updates</v>
      </c>
      <c r="G55" s="222"/>
      <c r="H55" s="349" t="str">
        <f>'PIMS Calendar'!H40</f>
        <v>Open Through</v>
      </c>
      <c r="I55" s="349">
        <f>'PIMS Calendar'!I40</f>
        <v>45470</v>
      </c>
      <c r="J55" s="349" t="str">
        <f>'PIMS Calendar'!J40</f>
        <v>N/A</v>
      </c>
      <c r="K55" s="349" t="str">
        <f>'PIMS Calendar'!K40</f>
        <v>Collection Window Closes 6/27/2024</v>
      </c>
      <c r="L55" s="350" t="str">
        <f>'PIMS Calendar'!L40</f>
        <v>EL Coordinator - No ACS</v>
      </c>
    </row>
    <row r="56" spans="1:12" ht="46.8" x14ac:dyDescent="0.3">
      <c r="A56" s="307" t="str">
        <f>'PIMS Calendar'!A39</f>
        <v>Collection 6 - All Year Varied</v>
      </c>
      <c r="B56" s="223" t="str">
        <f>'PIMS Calendar'!B39</f>
        <v>C6 Staff Updates 2023-24</v>
      </c>
      <c r="C56" s="223" t="str">
        <f>'PIMS Calendar'!C39</f>
        <v>Staff</v>
      </c>
      <c r="D56" s="224" t="str">
        <f>'PIMS Calendar'!D39</f>
        <v>2023-24</v>
      </c>
      <c r="E56" s="223" t="str">
        <f>'PIMS Calendar'!E39</f>
        <v>Staff
Staff Assignment (PIL position only)</v>
      </c>
      <c r="F56" s="223" t="str">
        <f>'PIMS Calendar'!F39</f>
        <v>Updates</v>
      </c>
      <c r="G56" s="223"/>
      <c r="H56" s="496" t="str">
        <f>'PIMS Calendar'!H39</f>
        <v>Open Through</v>
      </c>
      <c r="I56" s="496">
        <f>'PIMS Calendar'!I39</f>
        <v>45470</v>
      </c>
      <c r="J56" s="496" t="str">
        <f>'PIMS Calendar'!J39</f>
        <v>N/A</v>
      </c>
      <c r="K56" s="496" t="str">
        <f>'PIMS Calendar'!K39</f>
        <v>Collection Window Closes 6/27/2024</v>
      </c>
      <c r="L56" s="306" t="str">
        <f>'PIMS Calendar'!L39</f>
        <v>N/A</v>
      </c>
    </row>
    <row r="57" spans="1:12" ht="31.2" x14ac:dyDescent="0.3">
      <c r="A57" s="308"/>
      <c r="B57" s="225"/>
      <c r="C57" s="225" t="str">
        <f>'PIMS Calendar'!C40</f>
        <v>EL Coordinator</v>
      </c>
      <c r="D57" s="184"/>
      <c r="E57" s="225" t="str">
        <f>'PIMS Calendar'!E40</f>
        <v>Person
Person Role</v>
      </c>
      <c r="F57" s="225" t="str">
        <f>'PIMS Calendar'!F40</f>
        <v>Updates</v>
      </c>
      <c r="G57" s="225"/>
      <c r="H57" s="497"/>
      <c r="I57" s="497"/>
      <c r="J57" s="497"/>
      <c r="K57" s="497"/>
      <c r="L57" s="306" t="str">
        <f>'PIMS Calendar'!L40</f>
        <v>EL Coordinator - No ACS</v>
      </c>
    </row>
    <row r="58" spans="1:12" ht="171.6" x14ac:dyDescent="0.3">
      <c r="A58" s="340" t="str">
        <f>'PIMS Calendar'!A21</f>
        <v>Collection 4 - June</v>
      </c>
      <c r="B58" s="341" t="str">
        <f>'PIMS Calendar'!B21</f>
        <v>C4 SP ED Transition/Exits 2023-24</v>
      </c>
      <c r="C58" s="341" t="str">
        <f>'PIMS Calendar'!C21</f>
        <v>Special Education Transition/Exits</v>
      </c>
      <c r="D58" s="341" t="str">
        <f>'PIMS Calendar'!D21</f>
        <v>2023-24</v>
      </c>
      <c r="E58" s="341" t="str">
        <f>'PIMS Calendar'!E21</f>
        <v>Special Education Snapshot
    (6/30/2023)
Student
School Enrollment</v>
      </c>
      <c r="F58" s="341" t="str">
        <f>'PIMS Calendar'!F21</f>
        <v>Required
Updates
Updates</v>
      </c>
      <c r="G58" s="341" t="str">
        <f>'PIMS Calendar'!G21</f>
        <v>District of Residence and Charter Schools submit for only those Special Ed Students 14 years of age or older as of July 1 of the current year or any student who has a transition plan as part of their IEP. If any of the students in this group also exited special education during the school year report the exit date and exit reason.</v>
      </c>
      <c r="H58" s="227">
        <f>'PIMS Calendar'!H21</f>
        <v>45446</v>
      </c>
      <c r="I58" s="227">
        <f>'PIMS Calendar'!I21</f>
        <v>45492</v>
      </c>
      <c r="J58" s="367" t="str">
        <f>'PIMS Calendar'!J21</f>
        <v>7/22 to 7/26</v>
      </c>
      <c r="K58" s="367" t="str">
        <f>'PIMS Calendar'!K21</f>
        <v>7/29 to 8/9</v>
      </c>
      <c r="L58" s="351" t="str">
        <f>'PIMS Calendar'!L21</f>
        <v>N/A</v>
      </c>
    </row>
    <row r="59" spans="1:12" ht="30" customHeight="1" x14ac:dyDescent="0.3">
      <c r="A59" s="340" t="str">
        <f>'PIMS Calendar'!A22</f>
        <v>Collection 4 - June</v>
      </c>
      <c r="B59" s="341" t="str">
        <f>'PIMS Calendar'!B22</f>
        <v>C4 LIEP Survey 2023-24</v>
      </c>
      <c r="C59" s="341" t="str">
        <f>'PIMS Calendar'!C22</f>
        <v>LIEP Survey</v>
      </c>
      <c r="D59" s="341" t="str">
        <f>'PIMS Calendar'!D22</f>
        <v>2023-24</v>
      </c>
      <c r="E59" s="341" t="str">
        <f>'PIMS Calendar'!E22</f>
        <v>District Fact</v>
      </c>
      <c r="F59" s="341" t="str">
        <f>'PIMS Calendar'!F22</f>
        <v>Required</v>
      </c>
      <c r="G59" s="341" t="str">
        <f>'PIMS Calendar'!G22</f>
        <v>For all School Districts, Charter Schools and Comprehensive Career and Technical Centers</v>
      </c>
      <c r="H59" s="227">
        <f>'PIMS Calendar'!H22</f>
        <v>45446</v>
      </c>
      <c r="I59" s="227">
        <f>'PIMS Calendar'!I22</f>
        <v>45492</v>
      </c>
      <c r="J59" s="367" t="str">
        <f>'PIMS Calendar'!J22</f>
        <v>7/22 to 7/26</v>
      </c>
      <c r="K59" s="367" t="str">
        <f>'PIMS Calendar'!K22</f>
        <v>7/29 to 8/9</v>
      </c>
      <c r="L59" s="351" t="str">
        <f>'PIMS Calendar'!L22</f>
        <v>N/A</v>
      </c>
    </row>
    <row r="60" spans="1:12" ht="124.8" x14ac:dyDescent="0.3">
      <c r="A60" s="340" t="str">
        <f>'PIMS Calendar'!A23</f>
        <v>Collection 4 - June</v>
      </c>
      <c r="B60" s="341" t="str">
        <f>'PIMS Calendar'!B23</f>
        <v>C4 CTE 2023-24</v>
      </c>
      <c r="C60" s="341" t="str">
        <f>'PIMS Calendar'!C23</f>
        <v>Career &amp; Technical Education</v>
      </c>
      <c r="D60" s="341" t="str">
        <f>'PIMS Calendar'!D23</f>
        <v>2023-24</v>
      </c>
      <c r="E60" s="341" t="str">
        <f>'PIMS Calendar'!E23</f>
        <v>CTE Student Fact
CTE Industry Credential
Student Snapshot CTE Students
    Only (6/30) - A year long
    compiled snapshot.</v>
      </c>
      <c r="F60" s="341" t="str">
        <f>'PIMS Calendar'!F23</f>
        <v>Required if LEA has PDE approved / registered secondary or adult CTE programs.</v>
      </c>
      <c r="G60" s="341" t="str">
        <f>'PIMS Calendar'!G23</f>
        <v xml:space="preserve">
Snapshot Date 6/30/2023; data must reflect all CTE students in 2023-24</v>
      </c>
      <c r="H60" s="227">
        <f>'PIMS Calendar'!H23</f>
        <v>45446</v>
      </c>
      <c r="I60" s="227">
        <f>'PIMS Calendar'!I23</f>
        <v>45492</v>
      </c>
      <c r="J60" s="367" t="str">
        <f>'PIMS Calendar'!J23</f>
        <v>7/22 to 7/26</v>
      </c>
      <c r="K60" s="367" t="str">
        <f>'PIMS Calendar'!K23</f>
        <v>7/29 to 8/9</v>
      </c>
      <c r="L60" s="351">
        <f>'PIMS Calendar'!L23</f>
        <v>45533</v>
      </c>
    </row>
    <row r="61" spans="1:12" ht="93.6" x14ac:dyDescent="0.3">
      <c r="A61" s="342" t="str">
        <f>'PIMS Calendar'!A42</f>
        <v>Collection 6 - All Year Varied</v>
      </c>
      <c r="B61" s="276" t="str">
        <f>'PIMS Calendar'!B42</f>
        <v>C6 Student Updates 2023-24</v>
      </c>
      <c r="C61" s="276" t="str">
        <f>'PIMS Calendar'!C42</f>
        <v>Student Updates &amp; Internal Snapshot
Grad Drop Cohort
School Enrollment
Programs</v>
      </c>
      <c r="D61" s="276" t="str">
        <f>'PIMS Calendar'!D42</f>
        <v>2023-24</v>
      </c>
      <c r="E61" s="276" t="str">
        <f>'PIMS Calendar'!E42</f>
        <v>Student
School Enrollment
Programs Fact</v>
      </c>
      <c r="F61" s="276" t="str">
        <f>'PIMS Calendar'!F42</f>
        <v>Updates, 1 day prior to internal snapshot
Updates
Updates</v>
      </c>
      <c r="G61" s="276"/>
      <c r="H61" s="187" t="str">
        <f>'PIMS Calendar'!H42</f>
        <v>Open Through</v>
      </c>
      <c r="I61" s="187">
        <f>'PIMS Calendar'!I42</f>
        <v>45504</v>
      </c>
      <c r="J61" s="368" t="str">
        <f>'PIMS Calendar'!J42</f>
        <v>N/A</v>
      </c>
      <c r="K61" s="368" t="str">
        <f>'PIMS Calendar'!K42</f>
        <v>Collection Window Closes 7/31/2024</v>
      </c>
      <c r="L61" s="359" t="str">
        <f>'PIMS Calendar'!L42</f>
        <v>N/A</v>
      </c>
    </row>
    <row r="62" spans="1:12" ht="31.2" x14ac:dyDescent="0.3">
      <c r="A62" s="342" t="str">
        <f>'PIMS Calendar'!A43</f>
        <v>Collection 6 - All Year Varied</v>
      </c>
      <c r="B62" s="276" t="str">
        <f>'PIMS Calendar'!B43</f>
        <v>C6 Safe Schools - Fire/Sec 2023-24</v>
      </c>
      <c r="C62" s="276" t="str">
        <f>'PIMS Calendar'!C43</f>
        <v>Safe Schools - Fire &amp; Security Drills</v>
      </c>
      <c r="D62" s="276" t="str">
        <f>'PIMS Calendar'!D43</f>
        <v>2023-24</v>
      </c>
      <c r="E62" s="276" t="str">
        <f>'PIMS Calendar'!E43</f>
        <v>Location Fact</v>
      </c>
      <c r="F62" s="276" t="str">
        <f>'PIMS Calendar'!F43</f>
        <v>Required</v>
      </c>
      <c r="G62" s="276"/>
      <c r="H62" s="187" t="str">
        <f>'PIMS Calendar'!H43</f>
        <v>Open Through</v>
      </c>
      <c r="I62" s="187">
        <f>'PIMS Calendar'!I43</f>
        <v>45504</v>
      </c>
      <c r="J62" s="368" t="str">
        <f>'PIMS Calendar'!J43</f>
        <v>N/A</v>
      </c>
      <c r="K62" s="368" t="str">
        <f>'PIMS Calendar'!K43</f>
        <v>Collection Window Closes 7/31/2024</v>
      </c>
      <c r="L62" s="359">
        <f>'PIMS Calendar'!L43</f>
        <v>45504</v>
      </c>
    </row>
    <row r="63" spans="1:12" ht="296.39999999999998" x14ac:dyDescent="0.3">
      <c r="A63" s="342" t="str">
        <f>'PIMS Calendar'!A44</f>
        <v>Collection 6 - All Year Varied</v>
      </c>
      <c r="B63" s="276" t="str">
        <f>'PIMS Calendar'!B44</f>
        <v>C6 Safe Schools 2023-24</v>
      </c>
      <c r="C63" s="276" t="str">
        <f>'PIMS Calendar'!C44</f>
        <v>Safe Schools</v>
      </c>
      <c r="D63" s="276" t="str">
        <f>'PIMS Calendar'!D44</f>
        <v>2023-24</v>
      </c>
      <c r="E63" s="276" t="str">
        <f>'PIMS Calendar'!E44</f>
        <v>District Fact
Incident
Incident Offender
Incident Offender Disciplinary Action
Incident Offender Infraction
Incident Offender Infraction Weapon
Incident Offender Parent Involvement
Incident Victim
Person
Location Fact
Staff (School Security Personnel Only)
Staff Snapshot 6/15/2024 (School Security Personnel Only)
Staff Assignment (9998 Only)
Staff Development Fact</v>
      </c>
      <c r="F63" s="276" t="str">
        <f>'PIMS Calendar'!F44</f>
        <v>Required</v>
      </c>
      <c r="G63" s="276"/>
      <c r="H63" s="187" t="str">
        <f>'PIMS Calendar'!H44</f>
        <v>Open Through</v>
      </c>
      <c r="I63" s="187">
        <f>'PIMS Calendar'!I44</f>
        <v>45504</v>
      </c>
      <c r="J63" s="368" t="str">
        <f>'PIMS Calendar'!J44</f>
        <v>N/A</v>
      </c>
      <c r="K63" s="368" t="str">
        <f>'PIMS Calendar'!K44</f>
        <v>Collection Window Closes 7/31/2024</v>
      </c>
      <c r="L63" s="359">
        <f>'PIMS Calendar'!L44</f>
        <v>45504</v>
      </c>
    </row>
    <row r="64" spans="1:12" ht="140.4" x14ac:dyDescent="0.3">
      <c r="A64" s="296" t="str">
        <f>'PIMS Calendar'!A45</f>
        <v>Collection 6 - All Year Varied</v>
      </c>
      <c r="B64" s="185" t="str">
        <f>'PIMS Calendar'!B45</f>
        <v>C6 Safe Schools - AED 2023-24</v>
      </c>
      <c r="C64" s="185" t="str">
        <f>'PIMS Calendar'!C45</f>
        <v>Safe Schools - AED</v>
      </c>
      <c r="D64" s="186" t="str">
        <f>'PIMS Calendar'!D45</f>
        <v>2023-24</v>
      </c>
      <c r="E64" s="185" t="str">
        <f>'PIMS Calendar'!E45</f>
        <v>Location Fact</v>
      </c>
      <c r="F64" s="185" t="str">
        <f>'PIMS Calendar'!F45</f>
        <v>Required</v>
      </c>
      <c r="G64" s="185" t="str">
        <f>'PIMS Calendar'!G45</f>
        <v>Required for all public schools, APSs and PRRIs receiving AEDs through the program described in Act 35 of 2014, 24 P.S. § 14-1423 Automatic external defibrillators.
ACS submitted through the FRCPP</v>
      </c>
      <c r="H64" s="369" t="str">
        <f>'PIMS Calendar'!H45</f>
        <v>Open Through</v>
      </c>
      <c r="I64" s="187">
        <f>'PIMS Calendar'!I45</f>
        <v>45504</v>
      </c>
      <c r="J64" s="187" t="str">
        <f>'PIMS Calendar'!J45</f>
        <v>N/A</v>
      </c>
      <c r="K64" s="187" t="str">
        <f>'PIMS Calendar'!K45</f>
        <v>Collection Window Closes 7/31/2024</v>
      </c>
      <c r="L64" s="306" t="str">
        <f>'PIMS Calendar'!L45</f>
        <v>On the Safe Schools ACS</v>
      </c>
    </row>
    <row r="65" spans="1:12" ht="62.4" x14ac:dyDescent="0.3">
      <c r="A65" s="309" t="str">
        <f>'Internal Snapshots'!A33</f>
        <v>Collection 6 -  All Year Varied</v>
      </c>
      <c r="B65" s="188" t="str">
        <f>'Internal Snapshots'!B33</f>
        <v>C6 Student Updates 2023-24</v>
      </c>
      <c r="C65" s="188" t="str">
        <f>'Internal Snapshots'!C33</f>
        <v>EL Immigrant End of Year Counts</v>
      </c>
      <c r="D65" s="189" t="str">
        <f>'Internal Snapshots'!D33</f>
        <v>2023-24</v>
      </c>
      <c r="E65" s="188" t="str">
        <f>'Internal Snapshots'!E33</f>
        <v>Internal Snapshot to collect year end student data (Student, School Enrollment, Programs Fact)</v>
      </c>
      <c r="F65" s="188" t="str">
        <f>'Internal Snapshots'!F33</f>
        <v>Required</v>
      </c>
      <c r="G65" s="188" t="str">
        <f>'Internal Snapshots'!G33</f>
        <v>Must be updated by 12:00 pm on Aug 15 to be included in the Internal Snapshot</v>
      </c>
      <c r="H65" s="190">
        <f>'Internal Snapshots'!H33</f>
        <v>45464</v>
      </c>
      <c r="I65" s="190">
        <f>'Internal Snapshots'!I33</f>
        <v>45519</v>
      </c>
      <c r="J65" s="190" t="s">
        <v>21</v>
      </c>
      <c r="K65" s="190" t="s">
        <v>21</v>
      </c>
      <c r="L65" s="298">
        <f>'Internal Snapshots'!K33</f>
        <v>45526</v>
      </c>
    </row>
    <row r="66" spans="1:12" ht="93.6" x14ac:dyDescent="0.3">
      <c r="A66" s="310" t="str">
        <f>'PIMS Calendar'!A24</f>
        <v>Collection 5 - Summer 2024</v>
      </c>
      <c r="B66" s="191" t="str">
        <f>'PIMS Calendar'!B24</f>
        <v>C5 Child Acct EOY 2023-24</v>
      </c>
      <c r="C66" s="191" t="str">
        <f>'PIMS Calendar'!C24</f>
        <v>Child Accounting End-of-Year Collection</v>
      </c>
      <c r="D66" s="192" t="str">
        <f>'PIMS Calendar'!D24</f>
        <v>2023-24</v>
      </c>
      <c r="E66" s="191" t="str">
        <f>'PIMS Calendar'!E24</f>
        <v>Student Calendar Fact
School Calendar</v>
      </c>
      <c r="F66" s="191" t="str">
        <f>'PIMS Calendar'!F24</f>
        <v>Required</v>
      </c>
      <c r="G66" s="193" t="str">
        <f>'PIMS Calendar'!G24</f>
        <v>The due date for child accounting is 8-1. Section 2552.1 of the School Code allows for data to be submitted without penalty up to 30 days after the due date, until 8/31/2024.</v>
      </c>
      <c r="H66" s="194">
        <f>'PIMS Calendar'!H24</f>
        <v>45453</v>
      </c>
      <c r="I66" s="194">
        <f>'PIMS Calendar'!I24</f>
        <v>45535</v>
      </c>
      <c r="J66" s="194" t="str">
        <f>'PIMS Calendar'!J24</f>
        <v>N/A</v>
      </c>
      <c r="K66" s="194" t="str">
        <f>'PIMS Calendar'!K24</f>
        <v>9/1 to 10/25</v>
      </c>
      <c r="L66" s="360" t="str">
        <f>'PIMS Calendar'!L24</f>
        <v>Due immediately after submission. Updated ACS due after validated revision (upload or delete).</v>
      </c>
    </row>
    <row r="67" spans="1:12" ht="31.2" x14ac:dyDescent="0.3">
      <c r="A67" s="310" t="str">
        <f>'PIMS Calendar'!A25</f>
        <v>Collection 5 - Summer 2024</v>
      </c>
      <c r="B67" s="191" t="str">
        <f>'PIMS Calendar'!B25</f>
        <v>C5 Title 1 Student 2023-24</v>
      </c>
      <c r="C67" s="191" t="str">
        <f>'PIMS Calendar'!C25</f>
        <v xml:space="preserve">Title I Student Participation </v>
      </c>
      <c r="D67" s="192" t="str">
        <f>'PIMS Calendar'!D25</f>
        <v>2023-24</v>
      </c>
      <c r="E67" s="191" t="str">
        <f>'PIMS Calendar'!E25</f>
        <v>District Fact</v>
      </c>
      <c r="F67" s="191" t="str">
        <f>'PIMS Calendar'!F25</f>
        <v>Required</v>
      </c>
      <c r="G67" s="193"/>
      <c r="H67" s="194">
        <f>'PIMS Calendar'!H25</f>
        <v>45453</v>
      </c>
      <c r="I67" s="194">
        <f>'PIMS Calendar'!I25</f>
        <v>45535</v>
      </c>
      <c r="J67" s="194" t="str">
        <f>'PIMS Calendar'!J25</f>
        <v>N/A</v>
      </c>
      <c r="K67" s="194" t="str">
        <f>'PIMS Calendar'!K25</f>
        <v>9/1 to 10/25</v>
      </c>
      <c r="L67" s="360" t="str">
        <f>'PIMS Calendar'!L25</f>
        <v>N/A</v>
      </c>
    </row>
    <row r="68" spans="1:12" ht="46.8" x14ac:dyDescent="0.3">
      <c r="A68" s="310" t="str">
        <f>'PIMS Calendar'!A26</f>
        <v>Collection 5 - Summer 2024</v>
      </c>
      <c r="B68" s="191" t="str">
        <f>'PIMS Calendar'!B26</f>
        <v>C5 Athletic Opp 2023-24</v>
      </c>
      <c r="C68" s="191" t="str">
        <f>'PIMS Calendar'!C26</f>
        <v xml:space="preserve">Interscholastic Athletic Opportunities </v>
      </c>
      <c r="D68" s="192" t="str">
        <f>'PIMS Calendar'!D26</f>
        <v>2023-24</v>
      </c>
      <c r="E68" s="191" t="str">
        <f>'PIMS Calendar'!E26</f>
        <v>Location Fact</v>
      </c>
      <c r="F68" s="191" t="str">
        <f>'PIMS Calendar'!F26</f>
        <v>Required</v>
      </c>
      <c r="G68" s="193" t="str">
        <f>'PIMS Calendar'!G26</f>
        <v>For all schools with any of the grades 7 - 12</v>
      </c>
      <c r="H68" s="194">
        <f>'PIMS Calendar'!H26</f>
        <v>45453</v>
      </c>
      <c r="I68" s="194">
        <f>'PIMS Calendar'!I26</f>
        <v>45535</v>
      </c>
      <c r="J68" s="194" t="str">
        <f>'PIMS Calendar'!J26</f>
        <v>N/A</v>
      </c>
      <c r="K68" s="194" t="str">
        <f>'PIMS Calendar'!K26</f>
        <v>9/1 to 10/25</v>
      </c>
      <c r="L68" s="360" t="str">
        <f>'PIMS Calendar'!L26</f>
        <v>Due within 7 days of data upload or no later than 11/15</v>
      </c>
    </row>
    <row r="69" spans="1:12" ht="31.2" x14ac:dyDescent="0.3">
      <c r="A69" s="310" t="str">
        <f>'PIMS Calendar'!A27</f>
        <v>Collection 5 - Summer 2024</v>
      </c>
      <c r="B69" s="191" t="str">
        <f>'PIMS Calendar'!B27</f>
        <v>C5 Title 3 Prof Dev Act 2023-24</v>
      </c>
      <c r="C69" s="191" t="str">
        <f>'PIMS Calendar'!C27</f>
        <v>Title III Professional Development
    Activities</v>
      </c>
      <c r="D69" s="192" t="str">
        <f>'PIMS Calendar'!D27</f>
        <v>2023-24</v>
      </c>
      <c r="E69" s="191" t="str">
        <f>'PIMS Calendar'!E27</f>
        <v>District Fact</v>
      </c>
      <c r="F69" s="191" t="str">
        <f>'PIMS Calendar'!F27</f>
        <v>Required</v>
      </c>
      <c r="G69" s="193" t="str">
        <f>'PIMS Calendar'!G27</f>
        <v>For 2023-24 Title III subgrantees</v>
      </c>
      <c r="H69" s="194">
        <f>'PIMS Calendar'!H27</f>
        <v>45453</v>
      </c>
      <c r="I69" s="194">
        <f>'PIMS Calendar'!I27</f>
        <v>45535</v>
      </c>
      <c r="J69" s="194" t="str">
        <f>'PIMS Calendar'!J27</f>
        <v>N/A</v>
      </c>
      <c r="K69" s="194" t="str">
        <f>'PIMS Calendar'!K27</f>
        <v>9/1 to 10/25</v>
      </c>
      <c r="L69" s="360" t="str">
        <f>'PIMS Calendar'!L27</f>
        <v>N/A</v>
      </c>
    </row>
    <row r="70" spans="1:12" ht="47.4" thickBot="1" x14ac:dyDescent="0.35">
      <c r="A70" s="311" t="str">
        <f>'PIMS Calendar'!A28</f>
        <v>Collection 5 - Summer 2024</v>
      </c>
      <c r="B70" s="312" t="str">
        <f>'PIMS Calendar'!B28</f>
        <v>C5 Home Ed/Private Tutoring 
2023-24</v>
      </c>
      <c r="C70" s="312" t="str">
        <f>'PIMS Calendar'!C28</f>
        <v>Students Home Schooled or Privately
    Tutored during the prior school year</v>
      </c>
      <c r="D70" s="313" t="str">
        <f>'PIMS Calendar'!D28</f>
        <v>2023-24</v>
      </c>
      <c r="E70" s="312" t="str">
        <f>'PIMS Calendar'!E28</f>
        <v>District Fact</v>
      </c>
      <c r="F70" s="312" t="str">
        <f>'PIMS Calendar'!F28</f>
        <v>Required</v>
      </c>
      <c r="G70" s="314" t="str">
        <f>'PIMS Calendar'!G28</f>
        <v>For all School Districts; ACS submitted through the FRCPP</v>
      </c>
      <c r="H70" s="315">
        <f>'PIMS Calendar'!H28</f>
        <v>45453</v>
      </c>
      <c r="I70" s="315">
        <f>'PIMS Calendar'!I28</f>
        <v>45535</v>
      </c>
      <c r="J70" s="315" t="str">
        <f>'PIMS Calendar'!J28</f>
        <v>N/A</v>
      </c>
      <c r="K70" s="315" t="str">
        <f>'PIMS Calendar'!K28</f>
        <v>9/1 to 10/25</v>
      </c>
      <c r="L70" s="361" t="str">
        <f>'PIMS Calendar'!L28</f>
        <v>Due within 7 days of data upload or no later than 11/15</v>
      </c>
    </row>
  </sheetData>
  <autoFilter ref="A3:L3" xr:uid="{00000000-0009-0000-0000-000006000000}"/>
  <mergeCells count="7">
    <mergeCell ref="J56:J57"/>
    <mergeCell ref="H56:H57"/>
    <mergeCell ref="I56:I57"/>
    <mergeCell ref="K56:K57"/>
    <mergeCell ref="A1:L1"/>
    <mergeCell ref="A2:B2"/>
    <mergeCell ref="J2:K2"/>
  </mergeCells>
  <phoneticPr fontId="3" type="noConversion"/>
  <pageMargins left="0.25" right="0.25" top="0.75" bottom="0.75" header="0.3" footer="0.3"/>
  <pageSetup scale="41" fitToHeight="0" orientation="landscape" r:id="rId1"/>
  <headerFooter>
    <oddFooter>&amp;C&amp;P of &amp;N&amp;RDate Printed: &amp;D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A1B4CB-B294-4294-9BE1-090E18477D85}">
  <ds:schemaRefs>
    <ds:schemaRef ds:uri="http://schemas.microsoft.com/office/infopath/2007/PartnerControls"/>
    <ds:schemaRef ds:uri="http://purl.org/dc/terms/"/>
    <ds:schemaRef ds:uri="http://schemas.microsoft.com/office/2006/documentManagement/types"/>
    <ds:schemaRef ds:uri="c27e785c-8e16-412b-8b1a-e9c87279f193"/>
    <ds:schemaRef ds:uri="1b12af08-8654-48ab-ae97-9357fc15abfc"/>
    <ds:schemaRef ds:uri="http://purl.org/dc/elements/1.1/"/>
    <ds:schemaRef ds:uri="http://schemas.openxmlformats.org/package/2006/metadata/core-properties"/>
    <ds:schemaRef ds:uri="http://www.w3.org/XML/1998/namespac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33EA7F7-9898-4210-AD73-57D8D5B172B6}">
  <ds:schemaRefs>
    <ds:schemaRef ds:uri="http://schemas.microsoft.com/office/2006/metadata/longProperties"/>
  </ds:schemaRefs>
</ds:datastoreItem>
</file>

<file path=customXml/itemProps3.xml><?xml version="1.0" encoding="utf-8"?>
<ds:datastoreItem xmlns:ds="http://schemas.openxmlformats.org/officeDocument/2006/customXml" ds:itemID="{49B2C5A0-86D1-40EB-89DD-2143C7B9810F}">
  <ds:schemaRefs>
    <ds:schemaRef ds:uri="http://schemas.microsoft.com/sharepoint/v3/contenttype/forms"/>
  </ds:schemaRefs>
</ds:datastoreItem>
</file>

<file path=customXml/itemProps4.xml><?xml version="1.0" encoding="utf-8"?>
<ds:datastoreItem xmlns:ds="http://schemas.openxmlformats.org/officeDocument/2006/customXml" ds:itemID="{AE3826F2-8266-4D33-9AE0-F131732663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Internal Snapshots</vt:lpstr>
      <vt:lpstr>PIMS Calendar</vt:lpstr>
      <vt:lpstr>Change Log</vt:lpstr>
      <vt:lpstr>Executive Summary</vt:lpstr>
      <vt:lpstr>ACS Summary</vt:lpstr>
      <vt:lpstr>PIMS Refresh Schedule</vt:lpstr>
      <vt:lpstr>PIMS Dates (only)</vt:lpstr>
      <vt:lpstr>'Executive Summary'!Print_Area</vt:lpstr>
      <vt:lpstr>'Executive Summary'!Print_Titles</vt:lpstr>
      <vt:lpstr>'Internal Snapshots'!Print_Titles</vt:lpstr>
      <vt:lpstr>'PIMS Calendar'!Print_Titles</vt:lpstr>
      <vt:lpstr>'PIMS Dates (only)'!Print_Titles</vt:lpstr>
    </vt:vector>
  </TitlesOfParts>
  <Manager/>
  <Company>PA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ElementarySecondary Data Collection Calendar 2023-2024</dc:title>
  <dc:subject/>
  <dc:creator>Rodrigues, Deborah</dc:creator>
  <cp:keywords/>
  <dc:description/>
  <cp:lastModifiedBy>Lowrie, Kayla</cp:lastModifiedBy>
  <cp:revision/>
  <cp:lastPrinted>2024-05-08T12:49:53Z</cp:lastPrinted>
  <dcterms:created xsi:type="dcterms:W3CDTF">2014-07-10T02:18:51Z</dcterms:created>
  <dcterms:modified xsi:type="dcterms:W3CDTF">2024-06-03T18:33:04Z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y fmtid="{D5CDD505-2E9C-101B-9397-08002B2CF9AE}" pid="3" name="MigrationSourceURL">
    <vt:lpwstr/>
  </property>
  <property fmtid="{D5CDD505-2E9C-101B-9397-08002B2CF9AE}" pid="4" name="Order">
    <vt:r8>1403800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Category">
    <vt:lpwstr/>
  </property>
  <property fmtid="{D5CDD505-2E9C-101B-9397-08002B2CF9AE}" pid="9" name="display_urn:schemas-microsoft-com:office:office#Editor">
    <vt:lpwstr>System Account</vt:lpwstr>
  </property>
  <property fmtid="{D5CDD505-2E9C-101B-9397-08002B2CF9AE}" pid="10" name="display_urn:schemas-microsoft-com:office:office#Author">
    <vt:lpwstr>System Account</vt:lpwstr>
  </property>
  <property fmtid="{D5CDD505-2E9C-101B-9397-08002B2CF9AE}" pid="11" name="MediaServiceImageTags">
    <vt:lpwstr/>
  </property>
</Properties>
</file>