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Property Tax Reduction\Web Files\Referendum Exceptions - Web Files\"/>
    </mc:Choice>
  </mc:AlternateContent>
  <xr:revisionPtr revIDLastSave="0" documentId="13_ncr:1_{61DA3A79-C233-4446-8F97-8C9373D73AAF}" xr6:coauthVersionLast="34" xr6:coauthVersionMax="40" xr10:uidLastSave="{00000000-0000-0000-0000-000000000000}"/>
  <bookViews>
    <workbookView xWindow="105" yWindow="135" windowWidth="12120" windowHeight="8565" tabRatio="826" xr2:uid="{00000000-000D-0000-FFFF-FFFF00000000}"/>
  </bookViews>
  <sheets>
    <sheet name="Retirement - Jan 2019" sheetId="6" r:id="rId1"/>
  </sheets>
  <externalReferences>
    <externalReference r:id="rId2"/>
  </externalReferences>
  <definedNames>
    <definedName name="AUN">#REF!</definedName>
    <definedName name="BudgetShortfall">#REF!</definedName>
    <definedName name="CCP">#REF!</definedName>
    <definedName name="County">#REF!</definedName>
    <definedName name="CountyName">[1]Narrative!$C$6</definedName>
    <definedName name="DelTax">'[1]Districts with EIT'!$E$36</definedName>
    <definedName name="EstQC">'[1]Districts with EIT'!$E$18</definedName>
    <definedName name="HCRB">#REF!</definedName>
    <definedName name="Index0607">#REF!</definedName>
    <definedName name="MLR_ApA">#REF!</definedName>
    <definedName name="MSR">#REF!</definedName>
    <definedName name="RetC" localSheetId="0">'Retirement - Jan 2019'!$E$34</definedName>
    <definedName name="RetC">#REF!</definedName>
    <definedName name="SATC">'[1]Districts with EIT'!$E$27</definedName>
    <definedName name="SchoolDistrict">#REF!</definedName>
    <definedName name="SDName">[1]Narrative!$C$3</definedName>
    <definedName name="SE">#REF!</definedName>
    <definedName name="SIP">#REF!</definedName>
  </definedNames>
  <calcPr calcId="179017"/>
</workbook>
</file>

<file path=xl/calcChain.xml><?xml version="1.0" encoding="utf-8"?>
<calcChain xmlns="http://schemas.openxmlformats.org/spreadsheetml/2006/main">
  <c r="E14" i="6" l="1"/>
  <c r="D14" i="6"/>
  <c r="D16" i="6" s="1"/>
  <c r="E21" i="6" l="1"/>
  <c r="D21" i="6"/>
  <c r="D22" i="6" l="1"/>
  <c r="E22" i="6"/>
  <c r="E16" i="6"/>
  <c r="E18" i="6" s="1"/>
  <c r="D18" i="6"/>
  <c r="E19" i="6" l="1"/>
  <c r="E23" i="6"/>
  <c r="D23" i="6"/>
  <c r="D19" i="6"/>
  <c r="E24" i="6" l="1"/>
  <c r="D24" i="6"/>
  <c r="E30" i="6" s="1"/>
  <c r="E32" i="6" l="1"/>
  <c r="E34" i="6" s="1"/>
</calcChain>
</file>

<file path=xl/sharedStrings.xml><?xml version="1.0" encoding="utf-8"?>
<sst xmlns="http://schemas.openxmlformats.org/spreadsheetml/2006/main" count="41" uniqueCount="40">
  <si>
    <t>Retirement Contributions</t>
  </si>
  <si>
    <t>School District Name</t>
  </si>
  <si>
    <t>Budgeted School District Share of Payments to PSERS</t>
  </si>
  <si>
    <t xml:space="preserve"> __________________________________________________________________________________</t>
  </si>
  <si>
    <t>(b)</t>
  </si>
  <si>
    <t>(c)</t>
  </si>
  <si>
    <t>(d)</t>
  </si>
  <si>
    <t>Referendum Exception Worksheet</t>
  </si>
  <si>
    <t>THIS WORKSHEET IS FOR ESTIMATIONS ONLY AND MAY NOT BE USED FOR OFFICIAL SUBMISSION.</t>
  </si>
  <si>
    <t>(a)</t>
  </si>
  <si>
    <t>(e)</t>
  </si>
  <si>
    <t>(f)</t>
  </si>
  <si>
    <t>(g)</t>
  </si>
  <si>
    <t>Revenue 7820</t>
  </si>
  <si>
    <r>
      <t xml:space="preserve">Percent State (d </t>
    </r>
    <r>
      <rPr>
        <b/>
        <sz val="9"/>
        <rFont val="Arial"/>
        <family val="2"/>
      </rPr>
      <t>÷</t>
    </r>
    <r>
      <rPr>
        <sz val="9"/>
        <rFont val="Arial"/>
        <family val="2"/>
      </rPr>
      <t xml:space="preserve"> c)</t>
    </r>
  </si>
  <si>
    <t>Salary Base - Federal</t>
  </si>
  <si>
    <t>(h)</t>
  </si>
  <si>
    <r>
      <t xml:space="preserve">Expenditure Object 230 (a </t>
    </r>
    <r>
      <rPr>
        <i/>
        <sz val="9"/>
        <rFont val="Arial"/>
        <family val="2"/>
      </rPr>
      <t>x</t>
    </r>
    <r>
      <rPr>
        <sz val="9"/>
        <rFont val="Arial"/>
        <family val="2"/>
      </rPr>
      <t xml:space="preserve"> b)</t>
    </r>
  </si>
  <si>
    <t>(i)</t>
  </si>
  <si>
    <t>(j)</t>
  </si>
  <si>
    <t>(k)</t>
  </si>
  <si>
    <t>(l)</t>
  </si>
  <si>
    <t>Salary Base - Total</t>
  </si>
  <si>
    <t>Expenditure Object 230 - Local Share (f - i)</t>
  </si>
  <si>
    <r>
      <t xml:space="preserve">Expenditure Object 230 - State Share of Federal (h </t>
    </r>
    <r>
      <rPr>
        <i/>
        <sz val="9"/>
        <rFont val="Arial"/>
        <family val="2"/>
      </rPr>
      <t>x</t>
    </r>
    <r>
      <rPr>
        <sz val="9"/>
        <rFont val="Arial"/>
        <family val="2"/>
      </rPr>
      <t xml:space="preserve"> e)</t>
    </r>
  </si>
  <si>
    <t>Expenditure Object 230 - Local and Federal Share of Total (c - d)</t>
  </si>
  <si>
    <r>
      <t xml:space="preserve">Expenditure Object 230 - Federal Share of Total (g </t>
    </r>
    <r>
      <rPr>
        <i/>
        <sz val="9"/>
        <rFont val="Arial"/>
        <family val="2"/>
      </rPr>
      <t>x</t>
    </r>
    <r>
      <rPr>
        <sz val="9"/>
        <rFont val="Arial"/>
        <family val="2"/>
      </rPr>
      <t xml:space="preserve"> b)</t>
    </r>
  </si>
  <si>
    <t>Salary Base - Federal to use for Referendum Exception</t>
  </si>
  <si>
    <t>Salary Base - Total to use for Referendum Exception</t>
  </si>
  <si>
    <t>333(n) as amended by Act 25 of 2011</t>
  </si>
  <si>
    <r>
      <t xml:space="preserve">Allowable Retirement Contributions Exception (l </t>
    </r>
    <r>
      <rPr>
        <b/>
        <sz val="11"/>
        <rFont val="Arial"/>
        <family val="2"/>
      </rPr>
      <t>-</t>
    </r>
    <r>
      <rPr>
        <b/>
        <sz val="10"/>
        <rFont val="Arial"/>
        <family val="2"/>
      </rPr>
      <t xml:space="preserve"> k):</t>
    </r>
  </si>
  <si>
    <t>Total</t>
  </si>
  <si>
    <t>Federal</t>
  </si>
  <si>
    <t>2011-2012 Salary Base -</t>
  </si>
  <si>
    <r>
      <t xml:space="preserve">Actual Dollar Value of Estimated Payments
for </t>
    </r>
    <r>
      <rPr>
        <b/>
        <sz val="9"/>
        <color indexed="12"/>
        <rFont val="Arial"/>
        <family val="2"/>
      </rPr>
      <t>GFB Year 1</t>
    </r>
  </si>
  <si>
    <r>
      <t xml:space="preserve">Actual Dollar Value of Estimated Payments
for </t>
    </r>
    <r>
      <rPr>
        <b/>
        <sz val="9"/>
        <color indexed="12"/>
        <rFont val="Arial"/>
        <family val="2"/>
      </rPr>
      <t>GFB Year 2</t>
    </r>
  </si>
  <si>
    <r>
      <t xml:space="preserve">School District's Index for </t>
    </r>
    <r>
      <rPr>
        <b/>
        <sz val="10"/>
        <color indexed="12"/>
        <rFont val="Arial"/>
        <family val="2"/>
      </rPr>
      <t>New Budget Year</t>
    </r>
  </si>
  <si>
    <r>
      <t xml:space="preserve">Index multiplied by </t>
    </r>
    <r>
      <rPr>
        <sz val="9"/>
        <color indexed="12"/>
        <rFont val="Arial"/>
        <family val="2"/>
      </rPr>
      <t>GFB Year 1</t>
    </r>
    <r>
      <rPr>
        <sz val="9"/>
        <rFont val="Arial"/>
        <family val="2"/>
      </rPr>
      <t xml:space="preserve"> budgeted school district share of payments to PSERS:</t>
    </r>
  </si>
  <si>
    <r>
      <t xml:space="preserve">GFB Year 2 </t>
    </r>
    <r>
      <rPr>
        <sz val="9"/>
        <rFont val="Arial"/>
        <family val="2"/>
      </rPr>
      <t xml:space="preserve">net budgeted amount minus </t>
    </r>
    <r>
      <rPr>
        <sz val="9"/>
        <color indexed="12"/>
        <rFont val="Arial"/>
        <family val="2"/>
      </rPr>
      <t>GFB Year 1</t>
    </r>
    <r>
      <rPr>
        <sz val="9"/>
        <rFont val="Arial"/>
        <family val="2"/>
      </rPr>
      <t xml:space="preserve"> net budgeted amount:</t>
    </r>
  </si>
  <si>
    <r>
      <rPr>
        <sz val="9"/>
        <color theme="1"/>
        <rFont val="Arial"/>
        <family val="2"/>
      </rPr>
      <t>PSERS Employer Contribution Rate (</t>
    </r>
    <r>
      <rPr>
        <u/>
        <sz val="9"/>
        <color theme="10"/>
        <rFont val="Arial"/>
        <family val="2"/>
      </rPr>
      <t>from PSERS website</t>
    </r>
    <r>
      <rPr>
        <sz val="9"/>
        <color theme="1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</si>
</sst>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0.0%"/>
    <numFmt numFmtId="166" formatCode="&quot;$&quot;#,##0"/>
    <numFmt numFmtId="167" formatCode="&quot;$&quot;#,##0;[Red]\-&quot;$&quot;#,##0"/>
  </numFmts>
  <fonts count="27" x14ac:knownFonts="1">
    <font>
      <sz val="8"/>
      <name val="Tahoma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color indexed="16"/>
      <name val="Arial"/>
      <family val="2"/>
    </font>
    <font>
      <b/>
      <sz val="8"/>
      <color indexed="63"/>
      <name val="Verdana"/>
      <family val="2"/>
    </font>
    <font>
      <sz val="8"/>
      <color indexed="18"/>
      <name val="Arial"/>
      <family val="2"/>
    </font>
    <font>
      <b/>
      <sz val="11"/>
      <color indexed="16"/>
      <name val="Arial"/>
      <family val="2"/>
    </font>
    <font>
      <b/>
      <sz val="9"/>
      <color indexed="63"/>
      <name val="Arial"/>
      <family val="2"/>
    </font>
    <font>
      <sz val="8"/>
      <color indexed="63"/>
      <name val="Tahoma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Tahoma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sz val="8"/>
      <name val="Tahoma"/>
      <family val="2"/>
    </font>
    <font>
      <i/>
      <sz val="9"/>
      <name val="Arial"/>
      <family val="2"/>
    </font>
    <font>
      <b/>
      <sz val="10"/>
      <color indexed="12"/>
      <name val="Arial"/>
      <family val="2"/>
    </font>
    <font>
      <sz val="10"/>
      <color rgb="FFFF0000"/>
      <name val="Arial"/>
      <family val="2"/>
    </font>
    <font>
      <u/>
      <sz val="8"/>
      <color theme="10"/>
      <name val="Tahoma"/>
      <family val="2"/>
    </font>
    <font>
      <u/>
      <sz val="9"/>
      <color theme="1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3ECD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3">
    <xf numFmtId="0" fontId="0" fillId="0" borderId="0"/>
    <xf numFmtId="0" fontId="20" fillId="0" borderId="0"/>
    <xf numFmtId="0" fontId="24" fillId="0" borderId="0" applyNumberFormat="0" applyFill="0" applyBorder="0" applyAlignment="0" applyProtection="0"/>
  </cellStyleXfs>
  <cellXfs count="55">
    <xf numFmtId="0" fontId="0" fillId="0" borderId="0" xfId="0"/>
    <xf numFmtId="0" fontId="9" fillId="2" borderId="0" xfId="0" applyFont="1" applyFill="1" applyAlignment="1" applyProtection="1"/>
    <xf numFmtId="0" fontId="5" fillId="2" borderId="0" xfId="0" applyFont="1" applyFill="1" applyProtection="1"/>
    <xf numFmtId="0" fontId="1" fillId="2" borderId="0" xfId="0" applyFont="1" applyFill="1" applyProtection="1"/>
    <xf numFmtId="0" fontId="7" fillId="2" borderId="0" xfId="0" applyFont="1" applyFill="1" applyAlignment="1" applyProtection="1">
      <alignment horizontal="center"/>
    </xf>
    <xf numFmtId="0" fontId="10" fillId="2" borderId="0" xfId="0" applyFont="1" applyFill="1" applyAlignment="1" applyProtection="1">
      <alignment horizontal="left"/>
    </xf>
    <xf numFmtId="164" fontId="1" fillId="2" borderId="0" xfId="0" applyNumberFormat="1" applyFont="1" applyFill="1" applyProtection="1"/>
    <xf numFmtId="0" fontId="1" fillId="2" borderId="0" xfId="0" applyFont="1" applyFill="1" applyAlignment="1" applyProtection="1"/>
    <xf numFmtId="0" fontId="2" fillId="2" borderId="0" xfId="0" applyFont="1" applyFill="1" applyAlignment="1" applyProtection="1"/>
    <xf numFmtId="0" fontId="6" fillId="2" borderId="0" xfId="0" applyFont="1" applyFill="1" applyAlignment="1" applyProtection="1"/>
    <xf numFmtId="164" fontId="7" fillId="2" borderId="0" xfId="0" applyNumberFormat="1" applyFont="1" applyFill="1" applyAlignment="1" applyProtection="1"/>
    <xf numFmtId="0" fontId="2" fillId="2" borderId="0" xfId="0" applyFont="1" applyFill="1" applyProtection="1"/>
    <xf numFmtId="0" fontId="2" fillId="2" borderId="0" xfId="0" applyFont="1" applyFill="1" applyAlignment="1" applyProtection="1">
      <alignment horizontal="right"/>
    </xf>
    <xf numFmtId="0" fontId="3" fillId="2" borderId="0" xfId="0" applyFont="1" applyFill="1" applyAlignment="1" applyProtection="1"/>
    <xf numFmtId="164" fontId="5" fillId="2" borderId="0" xfId="0" applyNumberFormat="1" applyFont="1" applyFill="1" applyProtection="1"/>
    <xf numFmtId="0" fontId="11" fillId="2" borderId="0" xfId="0" applyFont="1" applyFill="1" applyAlignment="1" applyProtection="1"/>
    <xf numFmtId="166" fontId="8" fillId="0" borderId="1" xfId="0" applyNumberFormat="1" applyFont="1" applyFill="1" applyBorder="1" applyAlignment="1" applyProtection="1">
      <alignment horizontal="right"/>
    </xf>
    <xf numFmtId="166" fontId="5" fillId="0" borderId="0" xfId="0" applyNumberFormat="1" applyFont="1" applyFill="1" applyAlignment="1" applyProtection="1">
      <alignment horizontal="right"/>
    </xf>
    <xf numFmtId="0" fontId="7" fillId="2" borderId="0" xfId="0" applyFont="1" applyFill="1" applyAlignment="1" applyProtection="1">
      <alignment horizontal="left"/>
    </xf>
    <xf numFmtId="0" fontId="0" fillId="0" borderId="0" xfId="0" applyBorder="1" applyAlignment="1" applyProtection="1"/>
    <xf numFmtId="166" fontId="2" fillId="2" borderId="0" xfId="0" applyNumberFormat="1" applyFont="1" applyFill="1" applyAlignment="1" applyProtection="1"/>
    <xf numFmtId="0" fontId="5" fillId="2" borderId="0" xfId="0" applyFont="1" applyFill="1" applyAlignment="1" applyProtection="1">
      <alignment horizontal="left" wrapText="1" indent="1"/>
    </xf>
    <xf numFmtId="0" fontId="3" fillId="2" borderId="0" xfId="0" applyFont="1" applyFill="1" applyAlignment="1" applyProtection="1">
      <alignment horizontal="left" indent="1"/>
    </xf>
    <xf numFmtId="10" fontId="2" fillId="2" borderId="0" xfId="0" applyNumberFormat="1" applyFont="1" applyFill="1" applyAlignment="1" applyProtection="1"/>
    <xf numFmtId="0" fontId="11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horizontal="left" vertical="center" wrapText="1"/>
    </xf>
    <xf numFmtId="166" fontId="2" fillId="2" borderId="0" xfId="0" applyNumberFormat="1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horizontal="left" vertical="center" wrapText="1" indent="1"/>
    </xf>
    <xf numFmtId="164" fontId="6" fillId="3" borderId="0" xfId="0" applyNumberFormat="1" applyFont="1" applyFill="1" applyAlignment="1" applyProtection="1">
      <alignment horizontal="center" wrapText="1"/>
    </xf>
    <xf numFmtId="0" fontId="5" fillId="2" borderId="0" xfId="0" applyFont="1" applyFill="1" applyAlignment="1" applyProtection="1">
      <alignment horizontal="right" vertical="center"/>
    </xf>
    <xf numFmtId="165" fontId="5" fillId="4" borderId="2" xfId="0" applyNumberFormat="1" applyFont="1" applyFill="1" applyBorder="1" applyAlignment="1" applyProtection="1">
      <alignment horizontal="right" wrapText="1"/>
      <protection locked="0"/>
    </xf>
    <xf numFmtId="166" fontId="2" fillId="4" borderId="2" xfId="0" applyNumberFormat="1" applyFont="1" applyFill="1" applyBorder="1" applyAlignment="1" applyProtection="1">
      <alignment wrapText="1"/>
      <protection locked="0"/>
    </xf>
    <xf numFmtId="167" fontId="5" fillId="0" borderId="0" xfId="0" applyNumberFormat="1" applyFont="1" applyFill="1" applyAlignment="1" applyProtection="1">
      <alignment horizontal="right"/>
    </xf>
    <xf numFmtId="0" fontId="23" fillId="2" borderId="0" xfId="0" applyFont="1" applyFill="1" applyAlignment="1" applyProtection="1"/>
    <xf numFmtId="0" fontId="5" fillId="2" borderId="0" xfId="0" applyFont="1" applyFill="1" applyAlignment="1" applyProtection="1"/>
    <xf numFmtId="0" fontId="0" fillId="0" borderId="0" xfId="0" applyAlignment="1" applyProtection="1"/>
    <xf numFmtId="0" fontId="19" fillId="2" borderId="0" xfId="0" applyFont="1" applyFill="1" applyAlignment="1" applyProtection="1"/>
    <xf numFmtId="0" fontId="3" fillId="2" borderId="0" xfId="0" applyFont="1" applyFill="1" applyAlignment="1" applyProtection="1"/>
    <xf numFmtId="0" fontId="15" fillId="2" borderId="0" xfId="0" applyFont="1" applyFill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6" fillId="2" borderId="0" xfId="0" applyFont="1" applyFill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2" fillId="4" borderId="3" xfId="0" applyFont="1" applyFill="1" applyBorder="1" applyAlignment="1" applyProtection="1">
      <alignment horizontal="center" vertical="center"/>
      <protection locked="0"/>
    </xf>
    <xf numFmtId="0" fontId="12" fillId="4" borderId="4" xfId="0" applyFont="1" applyFill="1" applyBorder="1" applyAlignment="1" applyProtection="1">
      <alignment horizontal="center" vertical="center"/>
      <protection locked="0"/>
    </xf>
    <xf numFmtId="0" fontId="13" fillId="4" borderId="5" xfId="0" applyFont="1" applyFill="1" applyBorder="1" applyAlignment="1" applyProtection="1">
      <alignment vertical="center"/>
      <protection locked="0"/>
    </xf>
    <xf numFmtId="0" fontId="14" fillId="2" borderId="0" xfId="0" applyFont="1" applyFill="1" applyAlignment="1" applyProtection="1">
      <alignment horizontal="center"/>
    </xf>
    <xf numFmtId="0" fontId="6" fillId="3" borderId="0" xfId="0" applyFont="1" applyFill="1" applyAlignment="1" applyProtection="1">
      <alignment wrapText="1"/>
    </xf>
    <xf numFmtId="0" fontId="0" fillId="3" borderId="0" xfId="0" applyFill="1" applyAlignment="1" applyProtection="1">
      <alignment wrapText="1"/>
    </xf>
    <xf numFmtId="0" fontId="9" fillId="2" borderId="0" xfId="0" applyFont="1" applyFill="1" applyAlignment="1" applyProtection="1">
      <alignment horizontal="center"/>
    </xf>
    <xf numFmtId="10" fontId="2" fillId="4" borderId="2" xfId="0" applyNumberFormat="1" applyFont="1" applyFill="1" applyBorder="1" applyAlignment="1" applyProtection="1">
      <alignment wrapText="1"/>
      <protection locked="0"/>
    </xf>
    <xf numFmtId="0" fontId="25" fillId="2" borderId="0" xfId="2" applyFont="1" applyFill="1" applyAlignment="1" applyProtection="1">
      <alignment horizontal="left" wrapText="1" indent="1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3">
    <dxf>
      <font>
        <b/>
        <i/>
        <condense val="0"/>
        <extend val="0"/>
      </font>
      <fill>
        <patternFill>
          <bgColor indexed="45"/>
        </patternFill>
      </fill>
    </dxf>
    <dxf>
      <font>
        <b/>
        <i/>
        <condense val="0"/>
        <extend val="0"/>
      </font>
      <fill>
        <patternFill>
          <bgColor indexed="45"/>
        </patternFill>
      </fill>
    </dxf>
    <dxf>
      <font>
        <b/>
        <i/>
        <condense val="0"/>
        <extend val="0"/>
      </font>
      <fill>
        <patternFill>
          <bgColor indexed="4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C0C0C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DDDDDD"/>
      <rgbColor rgb="00003366"/>
      <rgbColor rgb="00339966"/>
      <rgbColor rgb="00003300"/>
      <rgbColor rgb="00333300"/>
      <rgbColor rgb="00993300"/>
      <rgbColor rgb="00993366"/>
      <rgbColor rgb="00333399"/>
      <rgbColor rgb="00969696"/>
    </indexedColors>
    <mruColors>
      <color rgb="FFE3ECD0"/>
      <color rgb="FFE1EA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ubsidy%20Administration\Property%20Tax%20Reduction\Web%20Files\Referendum%20Exceptions%20-%20Web%20Files\Property%20Tax%20Reduction\Web%20Files\Dec15_Certification_E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rrative"/>
      <sheetName val="Districts with EIT"/>
      <sheetName val="Certification"/>
    </sheetNames>
    <sheetDataSet>
      <sheetData sheetId="0"/>
      <sheetData sheetId="1">
        <row r="18">
          <cell r="E18">
            <v>0</v>
          </cell>
        </row>
        <row r="27">
          <cell r="E27">
            <v>0</v>
          </cell>
        </row>
        <row r="36">
          <cell r="E36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sers.pa.gov/FPP/Publications/General/Pages/Employer-Contribution-Rates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6"/>
  <sheetViews>
    <sheetView tabSelected="1" workbookViewId="0"/>
  </sheetViews>
  <sheetFormatPr defaultRowHeight="12.75" x14ac:dyDescent="0.2"/>
  <cols>
    <col min="1" max="1" width="6.1640625" style="11" bestFit="1" customWidth="1"/>
    <col min="2" max="2" width="62.83203125" style="11" bestFit="1" customWidth="1"/>
    <col min="3" max="3" width="8.6640625" style="11" customWidth="1"/>
    <col min="4" max="4" width="21.83203125" style="11" bestFit="1" customWidth="1"/>
    <col min="5" max="5" width="21.83203125" style="11" customWidth="1"/>
    <col min="6" max="16384" width="9.33203125" style="11"/>
  </cols>
  <sheetData>
    <row r="1" spans="1:6" s="2" customFormat="1" ht="15.75" x14ac:dyDescent="0.2">
      <c r="B1" s="39" t="s">
        <v>0</v>
      </c>
      <c r="C1" s="40"/>
      <c r="D1" s="40"/>
      <c r="E1" s="41"/>
    </row>
    <row r="2" spans="1:6" s="2" customFormat="1" ht="12" x14ac:dyDescent="0.2">
      <c r="B2" s="42" t="s">
        <v>7</v>
      </c>
      <c r="C2" s="43"/>
      <c r="D2" s="43"/>
      <c r="E2" s="44"/>
    </row>
    <row r="3" spans="1:6" s="3" customFormat="1" ht="12" x14ac:dyDescent="0.2">
      <c r="B3" s="42" t="s">
        <v>29</v>
      </c>
      <c r="C3" s="45"/>
      <c r="D3" s="45"/>
      <c r="E3" s="44"/>
    </row>
    <row r="4" spans="1:6" s="3" customFormat="1" ht="15" customHeight="1" x14ac:dyDescent="0.2">
      <c r="A4" s="4"/>
      <c r="B4" s="46" t="s">
        <v>1</v>
      </c>
      <c r="C4" s="47"/>
      <c r="D4" s="47"/>
      <c r="E4" s="48"/>
    </row>
    <row r="5" spans="1:6" s="3" customFormat="1" ht="20.100000000000001" customHeight="1" x14ac:dyDescent="0.2">
      <c r="A5" s="18"/>
      <c r="B5" s="49" t="s">
        <v>8</v>
      </c>
      <c r="C5" s="49"/>
      <c r="D5" s="49"/>
      <c r="E5" s="49"/>
    </row>
    <row r="6" spans="1:6" s="3" customFormat="1" ht="11.25" x14ac:dyDescent="0.2">
      <c r="B6" s="5"/>
      <c r="C6" s="6"/>
    </row>
    <row r="7" spans="1:6" s="3" customFormat="1" ht="11.25" x14ac:dyDescent="0.2">
      <c r="B7" s="7"/>
      <c r="C7" s="6"/>
    </row>
    <row r="8" spans="1:6" s="27" customFormat="1" ht="15.95" customHeight="1" x14ac:dyDescent="0.2">
      <c r="A8" s="24"/>
      <c r="B8" s="30" t="s">
        <v>33</v>
      </c>
      <c r="C8" s="27" t="s">
        <v>31</v>
      </c>
      <c r="D8" s="32"/>
      <c r="E8" s="26"/>
    </row>
    <row r="9" spans="1:6" s="27" customFormat="1" ht="15.95" customHeight="1" x14ac:dyDescent="0.2">
      <c r="A9" s="24"/>
      <c r="B9" s="30" t="s">
        <v>33</v>
      </c>
      <c r="C9" s="27" t="s">
        <v>32</v>
      </c>
      <c r="D9" s="32"/>
      <c r="E9" s="26"/>
    </row>
    <row r="10" spans="1:6" s="27" customFormat="1" ht="15" x14ac:dyDescent="0.15">
      <c r="A10" s="24"/>
      <c r="B10" s="28"/>
      <c r="C10" s="25"/>
      <c r="D10" s="26"/>
      <c r="E10" s="26"/>
    </row>
    <row r="11" spans="1:6" s="8" customFormat="1" ht="36" x14ac:dyDescent="0.2">
      <c r="B11" s="50" t="s">
        <v>2</v>
      </c>
      <c r="C11" s="51"/>
      <c r="D11" s="29" t="s">
        <v>34</v>
      </c>
      <c r="E11" s="29" t="s">
        <v>35</v>
      </c>
    </row>
    <row r="12" spans="1:6" s="8" customFormat="1" x14ac:dyDescent="0.2">
      <c r="B12" s="9"/>
      <c r="D12" s="10"/>
      <c r="E12" s="10"/>
    </row>
    <row r="13" spans="1:6" s="8" customFormat="1" ht="15" customHeight="1" x14ac:dyDescent="0.25">
      <c r="A13" s="15" t="s">
        <v>9</v>
      </c>
      <c r="B13" s="21" t="s">
        <v>22</v>
      </c>
      <c r="C13" s="21"/>
      <c r="D13" s="32"/>
      <c r="E13" s="32"/>
    </row>
    <row r="14" spans="1:6" s="27" customFormat="1" ht="18" customHeight="1" x14ac:dyDescent="0.15">
      <c r="A14" s="24"/>
      <c r="B14" s="28" t="s">
        <v>28</v>
      </c>
      <c r="C14" s="25"/>
      <c r="D14" s="26">
        <f>IF(D8="",0,MIN(D8,D13))</f>
        <v>0</v>
      </c>
      <c r="E14" s="26">
        <f>IF(D8="",0,MIN(D8,E13))</f>
        <v>0</v>
      </c>
    </row>
    <row r="15" spans="1:6" s="8" customFormat="1" ht="15" customHeight="1" x14ac:dyDescent="0.25">
      <c r="A15" s="15" t="s">
        <v>4</v>
      </c>
      <c r="B15" s="54" t="s">
        <v>39</v>
      </c>
      <c r="C15" s="21"/>
      <c r="D15" s="53"/>
      <c r="E15" s="53"/>
      <c r="F15" s="34"/>
    </row>
    <row r="16" spans="1:6" s="8" customFormat="1" ht="15" customHeight="1" x14ac:dyDescent="0.25">
      <c r="A16" s="15" t="s">
        <v>5</v>
      </c>
      <c r="B16" s="21" t="s">
        <v>17</v>
      </c>
      <c r="C16" s="21"/>
      <c r="D16" s="20">
        <f>ROUND(D14*D15,0)</f>
        <v>0</v>
      </c>
      <c r="E16" s="20">
        <f>ROUND(E14*E15,0)</f>
        <v>0</v>
      </c>
    </row>
    <row r="17" spans="1:5" s="8" customFormat="1" ht="15" customHeight="1" x14ac:dyDescent="0.25">
      <c r="A17" s="15" t="s">
        <v>6</v>
      </c>
      <c r="B17" s="21" t="s">
        <v>13</v>
      </c>
      <c r="C17" s="21"/>
      <c r="D17" s="32"/>
      <c r="E17" s="32"/>
    </row>
    <row r="18" spans="1:5" s="8" customFormat="1" ht="15" customHeight="1" x14ac:dyDescent="0.25">
      <c r="A18" s="15" t="s">
        <v>10</v>
      </c>
      <c r="B18" s="21" t="s">
        <v>14</v>
      </c>
      <c r="C18" s="19"/>
      <c r="D18" s="23">
        <f>IF(D16=0,0,ROUND(D17/D16,6))</f>
        <v>0</v>
      </c>
      <c r="E18" s="23">
        <f>IF(E16=0,0,ROUND(E17/E16,6))</f>
        <v>0</v>
      </c>
    </row>
    <row r="19" spans="1:5" s="8" customFormat="1" ht="15" customHeight="1" x14ac:dyDescent="0.25">
      <c r="A19" s="15" t="s">
        <v>11</v>
      </c>
      <c r="B19" s="21" t="s">
        <v>25</v>
      </c>
      <c r="C19" s="21"/>
      <c r="D19" s="20">
        <f>ROUND(D16-D17,0)</f>
        <v>0</v>
      </c>
      <c r="E19" s="20">
        <f>ROUND(E16-E17,0)</f>
        <v>0</v>
      </c>
    </row>
    <row r="20" spans="1:5" s="8" customFormat="1" ht="15" customHeight="1" x14ac:dyDescent="0.25">
      <c r="A20" s="15" t="s">
        <v>12</v>
      </c>
      <c r="B20" s="21" t="s">
        <v>15</v>
      </c>
      <c r="C20" s="21"/>
      <c r="D20" s="32"/>
      <c r="E20" s="32"/>
    </row>
    <row r="21" spans="1:5" s="27" customFormat="1" ht="18" customHeight="1" x14ac:dyDescent="0.15">
      <c r="A21" s="24"/>
      <c r="B21" s="28" t="s">
        <v>27</v>
      </c>
      <c r="C21" s="25"/>
      <c r="D21" s="26">
        <f>IF(D14=D13,D20,D9)</f>
        <v>0</v>
      </c>
      <c r="E21" s="26">
        <f>IF(E14=E13,E20,D9)</f>
        <v>0</v>
      </c>
    </row>
    <row r="22" spans="1:5" s="8" customFormat="1" ht="15" customHeight="1" x14ac:dyDescent="0.25">
      <c r="A22" s="15" t="s">
        <v>16</v>
      </c>
      <c r="B22" s="21" t="s">
        <v>26</v>
      </c>
      <c r="C22" s="21"/>
      <c r="D22" s="20">
        <f>ROUND(D21*D15,0)</f>
        <v>0</v>
      </c>
      <c r="E22" s="20">
        <f>ROUND(E21*E15,0)</f>
        <v>0</v>
      </c>
    </row>
    <row r="23" spans="1:5" s="8" customFormat="1" ht="15" customHeight="1" x14ac:dyDescent="0.25">
      <c r="A23" s="15" t="s">
        <v>18</v>
      </c>
      <c r="B23" s="21" t="s">
        <v>24</v>
      </c>
      <c r="C23" s="21"/>
      <c r="D23" s="20">
        <f>ROUND(D22*D18,0)</f>
        <v>0</v>
      </c>
      <c r="E23" s="20">
        <f>ROUND(E22*E18,0)</f>
        <v>0</v>
      </c>
    </row>
    <row r="24" spans="1:5" s="8" customFormat="1" ht="15" customHeight="1" x14ac:dyDescent="0.25">
      <c r="A24" s="15" t="s">
        <v>19</v>
      </c>
      <c r="B24" s="21" t="s">
        <v>23</v>
      </c>
      <c r="C24" s="21"/>
      <c r="D24" s="20">
        <f>ROUND(D19-D23,2)</f>
        <v>0</v>
      </c>
      <c r="E24" s="20">
        <f>ROUND(E19-E23,2)</f>
        <v>0</v>
      </c>
    </row>
    <row r="25" spans="1:5" s="8" customFormat="1" x14ac:dyDescent="0.2">
      <c r="B25" s="9"/>
      <c r="D25" s="10"/>
      <c r="E25" s="10"/>
    </row>
    <row r="26" spans="1:5" s="2" customFormat="1" ht="15" customHeight="1" x14ac:dyDescent="0.25">
      <c r="A26" s="15"/>
      <c r="B26" s="22" t="s">
        <v>36</v>
      </c>
      <c r="C26" s="13"/>
      <c r="E26" s="31"/>
    </row>
    <row r="27" spans="1:5" s="8" customFormat="1" x14ac:dyDescent="0.2">
      <c r="B27" s="52" t="s">
        <v>3</v>
      </c>
      <c r="C27" s="52"/>
      <c r="D27" s="52"/>
      <c r="E27" s="52"/>
    </row>
    <row r="28" spans="1:5" s="8" customFormat="1" x14ac:dyDescent="0.2">
      <c r="B28" s="1"/>
    </row>
    <row r="29" spans="1:5" s="8" customFormat="1" x14ac:dyDescent="0.2"/>
    <row r="30" spans="1:5" ht="15" x14ac:dyDescent="0.25">
      <c r="A30" s="15" t="s">
        <v>20</v>
      </c>
      <c r="B30" s="35" t="s">
        <v>37</v>
      </c>
      <c r="C30" s="36"/>
      <c r="D30" s="36"/>
      <c r="E30" s="17">
        <f>ROUND(E26*D24,0)</f>
        <v>0</v>
      </c>
    </row>
    <row r="31" spans="1:5" x14ac:dyDescent="0.2">
      <c r="A31" s="8"/>
      <c r="B31" s="8"/>
      <c r="E31" s="12"/>
    </row>
    <row r="32" spans="1:5" ht="15" x14ac:dyDescent="0.25">
      <c r="A32" s="15" t="s">
        <v>21</v>
      </c>
      <c r="B32" s="37" t="s">
        <v>38</v>
      </c>
      <c r="C32" s="36"/>
      <c r="D32" s="36"/>
      <c r="E32" s="33">
        <f>ROUND(E24-D24,0)</f>
        <v>0</v>
      </c>
    </row>
    <row r="33" spans="2:5" ht="13.5" thickBot="1" x14ac:dyDescent="0.25">
      <c r="B33" s="8"/>
      <c r="E33" s="12"/>
    </row>
    <row r="34" spans="2:5" ht="15" customHeight="1" thickBot="1" x14ac:dyDescent="0.3">
      <c r="B34" s="38" t="s">
        <v>30</v>
      </c>
      <c r="C34" s="36"/>
      <c r="E34" s="16" t="str">
        <f>IF((E32-E30)&gt;0,E32-E30,"Does Not Qualify")</f>
        <v>Does Not Qualify</v>
      </c>
    </row>
    <row r="35" spans="2:5" s="2" customFormat="1" x14ac:dyDescent="0.2">
      <c r="B35" s="13"/>
      <c r="C35" s="14"/>
      <c r="D35" s="14"/>
    </row>
    <row r="36" spans="2:5" s="2" customFormat="1" x14ac:dyDescent="0.2">
      <c r="B36" s="13"/>
      <c r="C36" s="14"/>
      <c r="D36" s="14"/>
    </row>
  </sheetData>
  <mergeCells count="10">
    <mergeCell ref="B30:D30"/>
    <mergeCell ref="B32:D32"/>
    <mergeCell ref="B34:C34"/>
    <mergeCell ref="B1:E1"/>
    <mergeCell ref="B2:E2"/>
    <mergeCell ref="B3:E3"/>
    <mergeCell ref="B4:E4"/>
    <mergeCell ref="B5:E5"/>
    <mergeCell ref="B11:C11"/>
    <mergeCell ref="B27:E27"/>
  </mergeCells>
  <conditionalFormatting sqref="D13:E13">
    <cfRule type="cellIs" dxfId="2" priority="6" stopIfTrue="1" operator="lessThan">
      <formula>ROUND((D6-D7)*0.5,0)</formula>
    </cfRule>
  </conditionalFormatting>
  <conditionalFormatting sqref="D8:D9">
    <cfRule type="cellIs" dxfId="1" priority="2" stopIfTrue="1" operator="lessThan">
      <formula>ROUND((D1-D2)*0.5,0)</formula>
    </cfRule>
  </conditionalFormatting>
  <conditionalFormatting sqref="D15:E15">
    <cfRule type="cellIs" dxfId="0" priority="1" stopIfTrue="1" operator="lessThan">
      <formula>ROUND((D8-D9)*0.5,0)</formula>
    </cfRule>
  </conditionalFormatting>
  <hyperlinks>
    <hyperlink ref="B15" r:id="rId1" xr:uid="{D3212AA5-16E5-48C2-98A7-476982861579}"/>
  </hyperlinks>
  <printOptions horizontalCentered="1"/>
  <pageMargins left="0.25" right="0.25" top="0.5" bottom="1" header="0.25" footer="0.25"/>
  <pageSetup scale="99" orientation="portrait" horizontalDpi="4294967293" r:id="rId2"/>
  <headerFooter alignWithMargins="0">
    <oddFooter>&amp;LJanuary 2019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FD70EA8-63DD-47C7-BC55-9A68404AA465}"/>
</file>

<file path=customXml/itemProps2.xml><?xml version="1.0" encoding="utf-8"?>
<ds:datastoreItem xmlns:ds="http://schemas.openxmlformats.org/officeDocument/2006/customXml" ds:itemID="{C82485CC-F60D-47A3-A568-088977421345}"/>
</file>

<file path=customXml/itemProps3.xml><?xml version="1.0" encoding="utf-8"?>
<ds:datastoreItem xmlns:ds="http://schemas.openxmlformats.org/officeDocument/2006/customXml" ds:itemID="{FD1C4004-5446-4DA1-8F6A-43ED1514B7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Retirement - Jan 2019</vt:lpstr>
      <vt:lpstr>'Retirement - Jan 2019'!RetC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Retirement Contributions</dc:title>
  <dc:creator>Benjamin Hanft</dc:creator>
  <cp:lastModifiedBy>Hanft, Benjamin</cp:lastModifiedBy>
  <cp:lastPrinted>2018-01-08T19:07:42Z</cp:lastPrinted>
  <dcterms:created xsi:type="dcterms:W3CDTF">2005-07-10T01:38:25Z</dcterms:created>
  <dcterms:modified xsi:type="dcterms:W3CDTF">2019-01-08T14:57:13Z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