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Shapiro Migration/New Website/"/>
    </mc:Choice>
  </mc:AlternateContent>
  <xr:revisionPtr revIDLastSave="0" documentId="8_{DC7AD91D-A99D-4E3C-A61C-F82E6C9D39DF}" xr6:coauthVersionLast="45" xr6:coauthVersionMax="45" xr10:uidLastSave="{00000000-0000-0000-0000-000000000000}"/>
  <bookViews>
    <workbookView xWindow="-120" yWindow="-120" windowWidth="29040" windowHeight="15840" tabRatio="633" xr2:uid="{00000000-000D-0000-FFFF-FFFF00000000}"/>
  </bookViews>
  <sheets>
    <sheet name="COVER" sheetId="9" r:id="rId1"/>
    <sheet name="EXHIBIT A" sheetId="1" r:id="rId2"/>
    <sheet name="EXHIBIT B" sheetId="12" r:id="rId3"/>
    <sheet name="SCH B2 &amp; B3" sheetId="4" r:id="rId4"/>
    <sheet name="SCH B2 &amp; B3 (prior yr)" sheetId="10" state="hidden" r:id="rId5"/>
    <sheet name="SCH B2 &amp; B3 (compare)" sheetId="11" r:id="rId6"/>
    <sheet name="SCH B4 &amp; B5" sheetId="6" r:id="rId7"/>
    <sheet name="SCH B6 &amp; B7" sheetId="7" r:id="rId8"/>
    <sheet name="COST PER PT" sheetId="8" r:id="rId9"/>
  </sheets>
  <externalReferences>
    <externalReference r:id="rId10"/>
  </externalReferences>
  <definedNames>
    <definedName name="BOTTCOST">'SCH B2 &amp; B3'!$E$74:$E$74</definedName>
    <definedName name="COLDCOST">'SCH B2 &amp; B3'!#REF!</definedName>
    <definedName name="DELCOST">'SCH B2 &amp; B3'!$L$74:$L$74</definedName>
    <definedName name="IC_Selling">'SCH B2 &amp; B3'!$O$74</definedName>
    <definedName name="_xlnm.Print_Area" localSheetId="8">'COST PER PT'!$A$1:$T$26</definedName>
    <definedName name="_xlnm.Print_Area" localSheetId="0">COVER!$A$1:$J$73</definedName>
    <definedName name="_xlnm.Print_Area" localSheetId="1">'EXHIBIT A'!$A$5:$F$70</definedName>
    <definedName name="_xlnm.Print_Area" localSheetId="3">'SCH B2 &amp; B3'!$P$1:$U$74</definedName>
    <definedName name="_xlnm.Print_Area" localSheetId="6">'SCH B4 &amp; B5'!$A$1:$F$45</definedName>
    <definedName name="_xlnm.Print_Area" localSheetId="7">'SCH B6 &amp; B7'!$A$2:$F$49</definedName>
    <definedName name="_xlnm.Print_Titles" localSheetId="3">'SCH B2 &amp; B3'!$A:$B</definedName>
    <definedName name="RECCOST">'SCH B2 &amp; B3'!$C$74:$C$74</definedName>
    <definedName name="SELLCOST">'SCH B2 &amp; B3'!$N$74:$N$74</definedName>
    <definedName name="STDCOST">'SCH B2 &amp; B3'!$D$74:$D$74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2" l="1"/>
  <c r="B1" i="1"/>
  <c r="F52" i="12" l="1"/>
  <c r="F48" i="12"/>
  <c r="F47" i="12"/>
  <c r="F42" i="12"/>
  <c r="F41" i="12"/>
  <c r="F38" i="12"/>
  <c r="F37" i="12"/>
  <c r="F36" i="12"/>
  <c r="F28" i="12"/>
  <c r="F27" i="12"/>
  <c r="F26" i="12"/>
  <c r="F25" i="12"/>
  <c r="F24" i="12"/>
  <c r="E23" i="12"/>
  <c r="E29" i="12" s="1"/>
  <c r="D23" i="12"/>
  <c r="D29" i="12" s="1"/>
  <c r="F22" i="12"/>
  <c r="F21" i="12"/>
  <c r="F23" i="12" s="1"/>
  <c r="E16" i="12"/>
  <c r="E18" i="12" s="1"/>
  <c r="D16" i="12"/>
  <c r="D18" i="12" s="1"/>
  <c r="F15" i="12"/>
  <c r="F14" i="12"/>
  <c r="F11" i="12"/>
  <c r="A2" i="12"/>
  <c r="E69" i="1"/>
  <c r="E64" i="1"/>
  <c r="E58" i="1"/>
  <c r="E43" i="1"/>
  <c r="E35" i="1"/>
  <c r="E28" i="1"/>
  <c r="A2" i="1"/>
  <c r="F39" i="12" l="1"/>
  <c r="F29" i="12"/>
  <c r="E31" i="12"/>
  <c r="D31" i="12"/>
  <c r="F16" i="12"/>
  <c r="F18" i="12" s="1"/>
  <c r="F40" i="12"/>
  <c r="E43" i="12"/>
  <c r="D43" i="12"/>
  <c r="E65" i="1"/>
  <c r="F70" i="1" s="1"/>
  <c r="F45" i="1"/>
  <c r="F35" i="12"/>
  <c r="F34" i="12"/>
  <c r="K61" i="4"/>
  <c r="E45" i="12" l="1"/>
  <c r="E50" i="12" s="1"/>
  <c r="E54" i="12" s="1"/>
  <c r="F31" i="12"/>
  <c r="D45" i="12"/>
  <c r="D50" i="12" s="1"/>
  <c r="D54" i="12" s="1"/>
  <c r="F43" i="12"/>
  <c r="K24" i="8"/>
  <c r="K19" i="8"/>
  <c r="K17" i="8"/>
  <c r="K15" i="8"/>
  <c r="K13" i="8"/>
  <c r="K11" i="8"/>
  <c r="K9" i="8"/>
  <c r="F45" i="12" l="1"/>
  <c r="F50" i="12" s="1"/>
  <c r="F54" i="12" s="1"/>
  <c r="C57" i="11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X61" i="4"/>
  <c r="Y61" i="4" l="1"/>
  <c r="Y62" i="4" s="1"/>
  <c r="U77" i="10" l="1"/>
  <c r="U72" i="10"/>
  <c r="U71" i="10"/>
  <c r="U70" i="10"/>
  <c r="X61" i="10"/>
  <c r="T61" i="10"/>
  <c r="S61" i="10"/>
  <c r="R61" i="10"/>
  <c r="Q61" i="10"/>
  <c r="N61" i="10"/>
  <c r="J61" i="10"/>
  <c r="I61" i="10"/>
  <c r="H61" i="10"/>
  <c r="G61" i="10"/>
  <c r="F61" i="10"/>
  <c r="E61" i="10"/>
  <c r="D61" i="10"/>
  <c r="C61" i="10"/>
  <c r="U60" i="10"/>
  <c r="U59" i="10"/>
  <c r="U58" i="10"/>
  <c r="U56" i="10"/>
  <c r="U55" i="10"/>
  <c r="U54" i="10"/>
  <c r="U53" i="10"/>
  <c r="U52" i="10"/>
  <c r="U51" i="10"/>
  <c r="U50" i="10"/>
  <c r="Y49" i="10"/>
  <c r="Y48" i="10"/>
  <c r="U48" i="10"/>
  <c r="Y47" i="10"/>
  <c r="U47" i="10"/>
  <c r="Y46" i="10"/>
  <c r="U46" i="10"/>
  <c r="Y45" i="10"/>
  <c r="U45" i="10"/>
  <c r="Y44" i="10"/>
  <c r="U44" i="10"/>
  <c r="Y43" i="10"/>
  <c r="U43" i="10"/>
  <c r="Y42" i="10"/>
  <c r="U42" i="10" s="1"/>
  <c r="Y41" i="10"/>
  <c r="U41" i="10"/>
  <c r="Y40" i="10"/>
  <c r="U40" i="10" s="1"/>
  <c r="Y39" i="10"/>
  <c r="U39" i="10" s="1"/>
  <c r="Y38" i="10"/>
  <c r="U38" i="10"/>
  <c r="Y37" i="10"/>
  <c r="U37" i="10" s="1"/>
  <c r="Y36" i="10"/>
  <c r="U36" i="10"/>
  <c r="Y35" i="10"/>
  <c r="U35" i="10"/>
  <c r="Y34" i="10"/>
  <c r="U34" i="10"/>
  <c r="Y33" i="10"/>
  <c r="U33" i="10"/>
  <c r="Y32" i="10"/>
  <c r="U32" i="10" s="1"/>
  <c r="Y31" i="10"/>
  <c r="U31" i="10"/>
  <c r="Y30" i="10"/>
  <c r="U30" i="10"/>
  <c r="Y29" i="10"/>
  <c r="U29" i="10"/>
  <c r="Y28" i="10"/>
  <c r="U28" i="10"/>
  <c r="Y27" i="10"/>
  <c r="U27" i="10" s="1"/>
  <c r="Y26" i="10"/>
  <c r="U26" i="10" s="1"/>
  <c r="Y25" i="10"/>
  <c r="U25" i="10" s="1"/>
  <c r="Y24" i="10"/>
  <c r="U24" i="10"/>
  <c r="Y23" i="10"/>
  <c r="U23" i="10"/>
  <c r="Y22" i="10"/>
  <c r="U22" i="10" s="1"/>
  <c r="Y21" i="10"/>
  <c r="U21" i="10" s="1"/>
  <c r="Y20" i="10"/>
  <c r="U20" i="10"/>
  <c r="Y19" i="10"/>
  <c r="U19" i="10"/>
  <c r="Y18" i="10"/>
  <c r="U18" i="10" s="1"/>
  <c r="Y17" i="10"/>
  <c r="U17" i="10" s="1"/>
  <c r="Y16" i="10"/>
  <c r="U16" i="10" s="1"/>
  <c r="Y15" i="10"/>
  <c r="U15" i="10" s="1"/>
  <c r="Y14" i="10"/>
  <c r="U14" i="10"/>
  <c r="Y13" i="10"/>
  <c r="U12" i="10"/>
  <c r="P61" i="10" l="1"/>
  <c r="P74" i="10" s="1"/>
  <c r="U57" i="10"/>
  <c r="Y61" i="10"/>
  <c r="Y62" i="10" s="1"/>
  <c r="M61" i="10"/>
  <c r="O61" i="10"/>
  <c r="L61" i="10"/>
  <c r="U13" i="10"/>
  <c r="U61" i="10" l="1"/>
  <c r="W61" i="10" s="1"/>
  <c r="U49" i="10"/>
  <c r="U64" i="10" l="1"/>
  <c r="Q74" i="10"/>
  <c r="S74" i="10" l="1"/>
  <c r="R74" i="10"/>
  <c r="U65" i="10"/>
  <c r="T74" i="10" l="1"/>
  <c r="C74" i="10"/>
  <c r="L74" i="10"/>
  <c r="I74" i="10"/>
  <c r="U66" i="10"/>
  <c r="H74" i="10"/>
  <c r="J74" i="10"/>
  <c r="N74" i="10"/>
  <c r="O74" i="10" l="1"/>
  <c r="M74" i="10"/>
  <c r="D74" i="10"/>
  <c r="G74" i="10"/>
  <c r="F74" i="10"/>
  <c r="U67" i="10"/>
  <c r="E74" i="10"/>
  <c r="U68" i="10"/>
  <c r="U74" i="10" l="1"/>
  <c r="AI77" i="11"/>
  <c r="AI72" i="11"/>
  <c r="AI71" i="11"/>
  <c r="AI60" i="11"/>
  <c r="AI59" i="11"/>
  <c r="AI58" i="11"/>
  <c r="AI57" i="11"/>
  <c r="AI56" i="11"/>
  <c r="AI55" i="11"/>
  <c r="AI54" i="11"/>
  <c r="AI53" i="11"/>
  <c r="AI52" i="11"/>
  <c r="AI51" i="11"/>
  <c r="AI50" i="11"/>
  <c r="AI49" i="11"/>
  <c r="AI48" i="11"/>
  <c r="AI47" i="11"/>
  <c r="AI46" i="11"/>
  <c r="AI45" i="11"/>
  <c r="AI44" i="11"/>
  <c r="AI43" i="11"/>
  <c r="AI42" i="11"/>
  <c r="AI41" i="11"/>
  <c r="AI40" i="11"/>
  <c r="AI39" i="11"/>
  <c r="AI38" i="11"/>
  <c r="AI37" i="11"/>
  <c r="AI36" i="11"/>
  <c r="AI35" i="11"/>
  <c r="AI34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N72" i="11"/>
  <c r="AQ55" i="11"/>
  <c r="AM55" i="11"/>
  <c r="AM49" i="11"/>
  <c r="BG55" i="11"/>
  <c r="BG49" i="11"/>
  <c r="AM72" i="11" l="1"/>
  <c r="U72" i="4" l="1"/>
  <c r="AQ24" i="11" l="1"/>
  <c r="AQ29" i="11"/>
  <c r="AQ45" i="11"/>
  <c r="BK14" i="11"/>
  <c r="BK20" i="11"/>
  <c r="BK24" i="11"/>
  <c r="BK29" i="11"/>
  <c r="BK30" i="11"/>
  <c r="BK31" i="11"/>
  <c r="BK34" i="11"/>
  <c r="BK35" i="11"/>
  <c r="BK36" i="11"/>
  <c r="BK38" i="11"/>
  <c r="BK40" i="11"/>
  <c r="BK41" i="11"/>
  <c r="BK43" i="11"/>
  <c r="BK44" i="11"/>
  <c r="BK45" i="11"/>
  <c r="BK46" i="11"/>
  <c r="BK47" i="11"/>
  <c r="BK48" i="11"/>
  <c r="BK49" i="11"/>
  <c r="BK50" i="11"/>
  <c r="BK51" i="11"/>
  <c r="BK52" i="11"/>
  <c r="BK53" i="11"/>
  <c r="BK54" i="11"/>
  <c r="BK55" i="11"/>
  <c r="BK56" i="11"/>
  <c r="BK57" i="11"/>
  <c r="BK58" i="11"/>
  <c r="BK59" i="11"/>
  <c r="BK60" i="11"/>
  <c r="BG14" i="11"/>
  <c r="BG19" i="11"/>
  <c r="BG20" i="11"/>
  <c r="BG29" i="11"/>
  <c r="BG35" i="11"/>
  <c r="BG40" i="11"/>
  <c r="BG45" i="11"/>
  <c r="BG46" i="11"/>
  <c r="BG47" i="11"/>
  <c r="BG48" i="11"/>
  <c r="BG58" i="11"/>
  <c r="BG59" i="11"/>
  <c r="AU13" i="11"/>
  <c r="AU14" i="11"/>
  <c r="AQ19" i="11"/>
  <c r="AQ20" i="11"/>
  <c r="AQ23" i="11"/>
  <c r="AQ30" i="11"/>
  <c r="AQ31" i="11"/>
  <c r="AQ34" i="11"/>
  <c r="AQ35" i="11"/>
  <c r="AQ38" i="11"/>
  <c r="AQ43" i="11"/>
  <c r="AQ46" i="11"/>
  <c r="AQ47" i="11"/>
  <c r="AQ48" i="11"/>
  <c r="AQ50" i="11"/>
  <c r="AQ51" i="11"/>
  <c r="AQ52" i="11"/>
  <c r="AQ53" i="11"/>
  <c r="AQ54" i="11"/>
  <c r="AQ56" i="11"/>
  <c r="AQ57" i="11"/>
  <c r="AQ58" i="11"/>
  <c r="AQ59" i="11"/>
  <c r="AQ60" i="11"/>
  <c r="AM14" i="11"/>
  <c r="AM20" i="11"/>
  <c r="AM29" i="11"/>
  <c r="AM31" i="11"/>
  <c r="AM35" i="11"/>
  <c r="AM40" i="11"/>
  <c r="AM44" i="11"/>
  <c r="AM45" i="11"/>
  <c r="AM47" i="11"/>
  <c r="AM48" i="11"/>
  <c r="AM50" i="11"/>
  <c r="AM51" i="11"/>
  <c r="AM52" i="11"/>
  <c r="AM53" i="11"/>
  <c r="AM54" i="11"/>
  <c r="AM56" i="11"/>
  <c r="AM58" i="11"/>
  <c r="AM59" i="11"/>
  <c r="AM60" i="11"/>
  <c r="AE14" i="11"/>
  <c r="AE20" i="11"/>
  <c r="AE22" i="11"/>
  <c r="AE24" i="11"/>
  <c r="AE27" i="11"/>
  <c r="AE29" i="11"/>
  <c r="AE34" i="11"/>
  <c r="AE35" i="11"/>
  <c r="AE37" i="11"/>
  <c r="AE38" i="11"/>
  <c r="AE39" i="11"/>
  <c r="AE40" i="11"/>
  <c r="AE41" i="11"/>
  <c r="AE43" i="11"/>
  <c r="AE44" i="11"/>
  <c r="AE45" i="11"/>
  <c r="AE46" i="11"/>
  <c r="AE47" i="11"/>
  <c r="AE48" i="11"/>
  <c r="AE49" i="11"/>
  <c r="AE50" i="11"/>
  <c r="AE51" i="11"/>
  <c r="AE52" i="11"/>
  <c r="AE54" i="11"/>
  <c r="AE55" i="11"/>
  <c r="AE56" i="11"/>
  <c r="AE57" i="11"/>
  <c r="AE58" i="11"/>
  <c r="AE59" i="11"/>
  <c r="AE60" i="11"/>
  <c r="K14" i="11"/>
  <c r="K20" i="11"/>
  <c r="K22" i="11"/>
  <c r="K23" i="11"/>
  <c r="K24" i="11"/>
  <c r="K27" i="11"/>
  <c r="K29" i="11"/>
  <c r="K34" i="11"/>
  <c r="K35" i="11"/>
  <c r="K37" i="11"/>
  <c r="K38" i="11"/>
  <c r="K40" i="11"/>
  <c r="K41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G14" i="11"/>
  <c r="G20" i="11"/>
  <c r="G22" i="11"/>
  <c r="G24" i="11"/>
  <c r="G29" i="11"/>
  <c r="G34" i="11"/>
  <c r="G35" i="11"/>
  <c r="G36" i="11"/>
  <c r="G38" i="11"/>
  <c r="G40" i="11"/>
  <c r="G41" i="11"/>
  <c r="G44" i="11"/>
  <c r="G45" i="11"/>
  <c r="G46" i="11"/>
  <c r="G47" i="11"/>
  <c r="G48" i="11"/>
  <c r="G50" i="11"/>
  <c r="G51" i="11"/>
  <c r="G52" i="11"/>
  <c r="G53" i="11"/>
  <c r="G54" i="11"/>
  <c r="G55" i="11"/>
  <c r="G56" i="11"/>
  <c r="G57" i="11"/>
  <c r="G58" i="11"/>
  <c r="G59" i="11"/>
  <c r="G60" i="11"/>
  <c r="C14" i="11"/>
  <c r="C20" i="11"/>
  <c r="C24" i="11"/>
  <c r="C27" i="11"/>
  <c r="C29" i="11"/>
  <c r="C31" i="11"/>
  <c r="C34" i="11"/>
  <c r="C35" i="11"/>
  <c r="C36" i="11"/>
  <c r="C40" i="11"/>
  <c r="C41" i="11"/>
  <c r="C44" i="11"/>
  <c r="C45" i="11"/>
  <c r="C47" i="11"/>
  <c r="C48" i="11"/>
  <c r="C50" i="11"/>
  <c r="C51" i="11"/>
  <c r="C52" i="11"/>
  <c r="C53" i="11"/>
  <c r="C54" i="11"/>
  <c r="C55" i="11"/>
  <c r="C56" i="11"/>
  <c r="C58" i="11"/>
  <c r="C59" i="11"/>
  <c r="C60" i="11"/>
  <c r="BG30" i="11" l="1"/>
  <c r="BG60" i="11"/>
  <c r="AE42" i="11"/>
  <c r="BG50" i="11"/>
  <c r="P61" i="4" l="1"/>
  <c r="P64" i="4" s="1"/>
  <c r="BK26" i="11"/>
  <c r="BK17" i="11"/>
  <c r="BG51" i="11"/>
  <c r="BG34" i="11"/>
  <c r="BG38" i="11"/>
  <c r="BG24" i="11"/>
  <c r="BG18" i="11"/>
  <c r="BG43" i="11"/>
  <c r="BG36" i="11"/>
  <c r="BG25" i="11"/>
  <c r="BG32" i="11"/>
  <c r="BK27" i="11"/>
  <c r="BG37" i="11"/>
  <c r="BK37" i="11"/>
  <c r="BK25" i="11"/>
  <c r="BG53" i="11"/>
  <c r="BG16" i="11"/>
  <c r="BK32" i="11"/>
  <c r="BK42" i="11"/>
  <c r="BK23" i="11"/>
  <c r="BG44" i="11"/>
  <c r="BG56" i="11"/>
  <c r="BK16" i="11"/>
  <c r="BG23" i="11"/>
  <c r="BK39" i="11"/>
  <c r="BG27" i="11"/>
  <c r="BG41" i="11"/>
  <c r="BG33" i="11"/>
  <c r="BG39" i="11"/>
  <c r="BK19" i="11"/>
  <c r="BG52" i="11"/>
  <c r="BG17" i="11"/>
  <c r="BK33" i="11"/>
  <c r="BG57" i="11"/>
  <c r="BG42" i="11"/>
  <c r="BG54" i="11"/>
  <c r="BG21" i="11"/>
  <c r="BK15" i="11"/>
  <c r="BK21" i="11"/>
  <c r="BK28" i="11"/>
  <c r="BG22" i="11"/>
  <c r="BG15" i="11"/>
  <c r="BG31" i="11"/>
  <c r="BG28" i="11"/>
  <c r="BG13" i="11"/>
  <c r="BG26" i="11"/>
  <c r="BK22" i="11"/>
  <c r="BK18" i="11"/>
  <c r="K15" i="11"/>
  <c r="AM38" i="11"/>
  <c r="AM28" i="11"/>
  <c r="K30" i="11"/>
  <c r="K32" i="11"/>
  <c r="AM17" i="11"/>
  <c r="AM37" i="11"/>
  <c r="AM33" i="11"/>
  <c r="G43" i="11"/>
  <c r="AE25" i="11"/>
  <c r="G42" i="11"/>
  <c r="AM42" i="11"/>
  <c r="G37" i="11"/>
  <c r="K21" i="11"/>
  <c r="K42" i="11"/>
  <c r="G16" i="11"/>
  <c r="K18" i="11"/>
  <c r="G19" i="11"/>
  <c r="AM43" i="11"/>
  <c r="G26" i="11"/>
  <c r="G31" i="11"/>
  <c r="G28" i="11"/>
  <c r="G32" i="11"/>
  <c r="AM18" i="11"/>
  <c r="K19" i="11"/>
  <c r="AE23" i="11"/>
  <c r="G15" i="11"/>
  <c r="K16" i="11"/>
  <c r="AM24" i="11"/>
  <c r="AM30" i="11"/>
  <c r="G23" i="11"/>
  <c r="AE19" i="11"/>
  <c r="AE33" i="11"/>
  <c r="K17" i="11"/>
  <c r="G25" i="11"/>
  <c r="AM34" i="11"/>
  <c r="AM39" i="11"/>
  <c r="AE30" i="11"/>
  <c r="AM19" i="11"/>
  <c r="AE26" i="11"/>
  <c r="AE31" i="11"/>
  <c r="AM23" i="11"/>
  <c r="AE53" i="11"/>
  <c r="AM15" i="11"/>
  <c r="AM16" i="11"/>
  <c r="AM21" i="11"/>
  <c r="AM25" i="11"/>
  <c r="AE36" i="11"/>
  <c r="K25" i="11"/>
  <c r="G21" i="11"/>
  <c r="K31" i="11"/>
  <c r="K36" i="11"/>
  <c r="AM32" i="11"/>
  <c r="AE21" i="11"/>
  <c r="K28" i="11"/>
  <c r="K33" i="11"/>
  <c r="AE32" i="11"/>
  <c r="G17" i="11"/>
  <c r="AM36" i="11"/>
  <c r="AE28" i="11"/>
  <c r="K39" i="11"/>
  <c r="AE16" i="11"/>
  <c r="G49" i="11"/>
  <c r="K26" i="11"/>
  <c r="G18" i="11"/>
  <c r="AM46" i="11"/>
  <c r="G30" i="11"/>
  <c r="AE17" i="11"/>
  <c r="G39" i="11"/>
  <c r="AM41" i="11"/>
  <c r="G27" i="11"/>
  <c r="AM57" i="11"/>
  <c r="G33" i="11"/>
  <c r="AE15" i="11"/>
  <c r="AM27" i="11"/>
  <c r="AM22" i="11"/>
  <c r="AE18" i="11"/>
  <c r="AM26" i="11"/>
  <c r="C49" i="11"/>
  <c r="C33" i="11"/>
  <c r="C39" i="11"/>
  <c r="C37" i="11"/>
  <c r="C16" i="11"/>
  <c r="C18" i="11"/>
  <c r="C19" i="11"/>
  <c r="C32" i="11"/>
  <c r="C25" i="11"/>
  <c r="C22" i="11"/>
  <c r="C26" i="11"/>
  <c r="C43" i="11"/>
  <c r="C30" i="11"/>
  <c r="C42" i="11"/>
  <c r="C46" i="11"/>
  <c r="C23" i="11"/>
  <c r="C38" i="11"/>
  <c r="C21" i="11"/>
  <c r="C15" i="11"/>
  <c r="C17" i="11"/>
  <c r="C28" i="11"/>
  <c r="AM13" i="11" l="1"/>
  <c r="AE13" i="11"/>
  <c r="F77" i="6"/>
  <c r="AY19" i="11"/>
  <c r="AY35" i="11"/>
  <c r="AY43" i="11"/>
  <c r="U47" i="4"/>
  <c r="AQ28" i="11"/>
  <c r="AQ36" i="11"/>
  <c r="AQ49" i="11"/>
  <c r="E24" i="8"/>
  <c r="E19" i="8"/>
  <c r="Q19" i="8" s="1"/>
  <c r="E17" i="8"/>
  <c r="Q17" i="8" s="1"/>
  <c r="E15" i="8"/>
  <c r="Q15" i="8" s="1"/>
  <c r="E13" i="8"/>
  <c r="Q13" i="8" s="1"/>
  <c r="E11" i="8"/>
  <c r="Q11" i="8" s="1"/>
  <c r="K26" i="8"/>
  <c r="E9" i="8"/>
  <c r="I6" i="8"/>
  <c r="C6" i="8"/>
  <c r="A2" i="8"/>
  <c r="A1" i="8"/>
  <c r="S26" i="8"/>
  <c r="C12" i="11"/>
  <c r="D12" i="11"/>
  <c r="A1" i="11"/>
  <c r="BX68" i="11"/>
  <c r="BX67" i="11"/>
  <c r="BZ67" i="11" s="1"/>
  <c r="BX66" i="11"/>
  <c r="BZ66" i="11" s="1"/>
  <c r="BX65" i="11"/>
  <c r="BX64" i="11"/>
  <c r="BX60" i="11"/>
  <c r="BZ60" i="11" s="1"/>
  <c r="BX59" i="11"/>
  <c r="BZ59" i="11" s="1"/>
  <c r="BX58" i="11"/>
  <c r="BZ58" i="11" s="1"/>
  <c r="BX57" i="11"/>
  <c r="BZ57" i="11" s="1"/>
  <c r="BX56" i="11"/>
  <c r="BZ56" i="11" s="1"/>
  <c r="BX55" i="11"/>
  <c r="BZ55" i="11" s="1"/>
  <c r="BX54" i="11"/>
  <c r="BZ54" i="11" s="1"/>
  <c r="BX53" i="11"/>
  <c r="BZ53" i="11" s="1"/>
  <c r="BX52" i="11"/>
  <c r="BZ52" i="11" s="1"/>
  <c r="BX51" i="11"/>
  <c r="BZ51" i="11" s="1"/>
  <c r="BX50" i="11"/>
  <c r="BZ50" i="11" s="1"/>
  <c r="BX49" i="11"/>
  <c r="BX48" i="11"/>
  <c r="BZ48" i="11" s="1"/>
  <c r="BX47" i="11"/>
  <c r="BZ47" i="11" s="1"/>
  <c r="BX46" i="11"/>
  <c r="BZ46" i="11" s="1"/>
  <c r="BX45" i="11"/>
  <c r="BZ45" i="11" s="1"/>
  <c r="BX44" i="11"/>
  <c r="BZ44" i="11" s="1"/>
  <c r="BX43" i="11"/>
  <c r="BX42" i="11"/>
  <c r="BX41" i="11"/>
  <c r="BX40" i="11"/>
  <c r="BX39" i="11"/>
  <c r="BX38" i="11"/>
  <c r="BZ38" i="11" s="1"/>
  <c r="BX37" i="11"/>
  <c r="BZ37" i="11" s="1"/>
  <c r="BX36" i="11"/>
  <c r="BZ36" i="11" s="1"/>
  <c r="BX35" i="11"/>
  <c r="BZ35" i="11" s="1"/>
  <c r="BX34" i="11"/>
  <c r="BZ34" i="11" s="1"/>
  <c r="BX33" i="11"/>
  <c r="BX32" i="11"/>
  <c r="BX31" i="11"/>
  <c r="BX30" i="11"/>
  <c r="BX29" i="11"/>
  <c r="BZ29" i="11" s="1"/>
  <c r="BX28" i="11"/>
  <c r="BX27" i="11"/>
  <c r="BX26" i="11"/>
  <c r="BX25" i="11"/>
  <c r="BX24" i="11"/>
  <c r="BX23" i="11"/>
  <c r="BX22" i="11"/>
  <c r="BZ22" i="11" s="1"/>
  <c r="BX21" i="11"/>
  <c r="BZ21" i="11" s="1"/>
  <c r="BX20" i="11"/>
  <c r="BX19" i="11"/>
  <c r="BX18" i="11"/>
  <c r="BX17" i="11"/>
  <c r="BZ17" i="11" s="1"/>
  <c r="BX16" i="11"/>
  <c r="BX15" i="11"/>
  <c r="BX14" i="11"/>
  <c r="BX13" i="11"/>
  <c r="BX12" i="11"/>
  <c r="BT67" i="11"/>
  <c r="BV67" i="11" s="1"/>
  <c r="BT66" i="11"/>
  <c r="BV66" i="11" s="1"/>
  <c r="BT65" i="11"/>
  <c r="BV65" i="11" s="1"/>
  <c r="BT64" i="11"/>
  <c r="BV64" i="11" s="1"/>
  <c r="BT60" i="11"/>
  <c r="BV60" i="11" s="1"/>
  <c r="BT59" i="11"/>
  <c r="BV59" i="11" s="1"/>
  <c r="BT58" i="11"/>
  <c r="BV58" i="11" s="1"/>
  <c r="BT57" i="11"/>
  <c r="BV57" i="11" s="1"/>
  <c r="BT56" i="11"/>
  <c r="BV56" i="11" s="1"/>
  <c r="BT55" i="11"/>
  <c r="BV55" i="11" s="1"/>
  <c r="BT54" i="11"/>
  <c r="BV54" i="11" s="1"/>
  <c r="BT53" i="11"/>
  <c r="BV53" i="11" s="1"/>
  <c r="BT52" i="11"/>
  <c r="BV52" i="11" s="1"/>
  <c r="BT51" i="11"/>
  <c r="BV51" i="11" s="1"/>
  <c r="BT50" i="11"/>
  <c r="BV50" i="11" s="1"/>
  <c r="BT49" i="11"/>
  <c r="BV49" i="11" s="1"/>
  <c r="BT48" i="11"/>
  <c r="BV48" i="11" s="1"/>
  <c r="BT47" i="11"/>
  <c r="BV47" i="11" s="1"/>
  <c r="BT46" i="11"/>
  <c r="BV46" i="11" s="1"/>
  <c r="BT45" i="11"/>
  <c r="BV45" i="11" s="1"/>
  <c r="BT44" i="11"/>
  <c r="BV44" i="11" s="1"/>
  <c r="BT43" i="11"/>
  <c r="BV43" i="11" s="1"/>
  <c r="BT42" i="11"/>
  <c r="BV42" i="11" s="1"/>
  <c r="BT41" i="11"/>
  <c r="BV41" i="11" s="1"/>
  <c r="BT40" i="11"/>
  <c r="BV40" i="11" s="1"/>
  <c r="BT39" i="11"/>
  <c r="BV39" i="11" s="1"/>
  <c r="BT38" i="11"/>
  <c r="BV38" i="11" s="1"/>
  <c r="BT37" i="11"/>
  <c r="BV37" i="11" s="1"/>
  <c r="BT36" i="11"/>
  <c r="BV36" i="11" s="1"/>
  <c r="BT35" i="11"/>
  <c r="BV35" i="11" s="1"/>
  <c r="BT34" i="11"/>
  <c r="BV34" i="11" s="1"/>
  <c r="BT33" i="11"/>
  <c r="BV33" i="11" s="1"/>
  <c r="BT32" i="11"/>
  <c r="BV32" i="11" s="1"/>
  <c r="BT31" i="11"/>
  <c r="BV31" i="11" s="1"/>
  <c r="BT30" i="11"/>
  <c r="BV30" i="11" s="1"/>
  <c r="BT29" i="11"/>
  <c r="BV29" i="11" s="1"/>
  <c r="BT28" i="11"/>
  <c r="BV28" i="11" s="1"/>
  <c r="BT27" i="11"/>
  <c r="BV27" i="11" s="1"/>
  <c r="BT26" i="11"/>
  <c r="BV26" i="11" s="1"/>
  <c r="BT25" i="11"/>
  <c r="BV25" i="11" s="1"/>
  <c r="BT24" i="11"/>
  <c r="BV24" i="11" s="1"/>
  <c r="BT23" i="11"/>
  <c r="BV23" i="11" s="1"/>
  <c r="BT22" i="11"/>
  <c r="BV22" i="11" s="1"/>
  <c r="BT21" i="11"/>
  <c r="BV21" i="11" s="1"/>
  <c r="BT20" i="11"/>
  <c r="BV20" i="11" s="1"/>
  <c r="BT19" i="11"/>
  <c r="BV19" i="11" s="1"/>
  <c r="BT18" i="11"/>
  <c r="BV18" i="11" s="1"/>
  <c r="BT17" i="11"/>
  <c r="BV17" i="11" s="1"/>
  <c r="BT16" i="11"/>
  <c r="BV16" i="11" s="1"/>
  <c r="BT15" i="11"/>
  <c r="BV15" i="11" s="1"/>
  <c r="BT14" i="11"/>
  <c r="BV14" i="11" s="1"/>
  <c r="BT13" i="11"/>
  <c r="BV13" i="11" s="1"/>
  <c r="BP66" i="11"/>
  <c r="BR66" i="11" s="1"/>
  <c r="BP65" i="11"/>
  <c r="BR65" i="11" s="1"/>
  <c r="BP64" i="11"/>
  <c r="BR64" i="11" s="1"/>
  <c r="BP60" i="11"/>
  <c r="BR60" i="11" s="1"/>
  <c r="BP59" i="11"/>
  <c r="BR59" i="11" s="1"/>
  <c r="BP58" i="11"/>
  <c r="BR58" i="11" s="1"/>
  <c r="BP57" i="11"/>
  <c r="BR57" i="11" s="1"/>
  <c r="BP56" i="11"/>
  <c r="BR56" i="11" s="1"/>
  <c r="BP55" i="11"/>
  <c r="BR55" i="11" s="1"/>
  <c r="BP54" i="11"/>
  <c r="BR54" i="11" s="1"/>
  <c r="BP53" i="11"/>
  <c r="BR53" i="11" s="1"/>
  <c r="BP52" i="11"/>
  <c r="BR52" i="11" s="1"/>
  <c r="BP51" i="11"/>
  <c r="BR51" i="11" s="1"/>
  <c r="BP50" i="11"/>
  <c r="BR50" i="11" s="1"/>
  <c r="BP49" i="11"/>
  <c r="BR49" i="11" s="1"/>
  <c r="BP48" i="11"/>
  <c r="BR48" i="11" s="1"/>
  <c r="BP47" i="11"/>
  <c r="BR47" i="11" s="1"/>
  <c r="BP46" i="11"/>
  <c r="BR46" i="11" s="1"/>
  <c r="BP45" i="11"/>
  <c r="BR45" i="11" s="1"/>
  <c r="BP44" i="11"/>
  <c r="BR44" i="11" s="1"/>
  <c r="BP43" i="11"/>
  <c r="BR43" i="11" s="1"/>
  <c r="BP42" i="11"/>
  <c r="BR42" i="11" s="1"/>
  <c r="BP41" i="11"/>
  <c r="BR41" i="11" s="1"/>
  <c r="BP40" i="11"/>
  <c r="BR40" i="11" s="1"/>
  <c r="BP39" i="11"/>
  <c r="BR39" i="11" s="1"/>
  <c r="BP38" i="11"/>
  <c r="BR38" i="11" s="1"/>
  <c r="BP37" i="11"/>
  <c r="BR37" i="11" s="1"/>
  <c r="BP36" i="11"/>
  <c r="BR36" i="11" s="1"/>
  <c r="BP35" i="11"/>
  <c r="BR35" i="11" s="1"/>
  <c r="BP34" i="11"/>
  <c r="BR34" i="11" s="1"/>
  <c r="BP33" i="11"/>
  <c r="BR33" i="11" s="1"/>
  <c r="BP32" i="11"/>
  <c r="BR32" i="11" s="1"/>
  <c r="BP31" i="11"/>
  <c r="BR31" i="11" s="1"/>
  <c r="BP30" i="11"/>
  <c r="BR30" i="11" s="1"/>
  <c r="BP29" i="11"/>
  <c r="BP28" i="11"/>
  <c r="BR28" i="11" s="1"/>
  <c r="BP27" i="11"/>
  <c r="BR27" i="11" s="1"/>
  <c r="BP26" i="11"/>
  <c r="BR26" i="11" s="1"/>
  <c r="BP25" i="11"/>
  <c r="BR25" i="11" s="1"/>
  <c r="BP24" i="11"/>
  <c r="BP23" i="11"/>
  <c r="BP22" i="11"/>
  <c r="BR22" i="11" s="1"/>
  <c r="BP21" i="11"/>
  <c r="BR21" i="11" s="1"/>
  <c r="BP20" i="11"/>
  <c r="BR20" i="11" s="1"/>
  <c r="BP19" i="11"/>
  <c r="BR19" i="11" s="1"/>
  <c r="BP18" i="11"/>
  <c r="BR18" i="11" s="1"/>
  <c r="BP17" i="11"/>
  <c r="BR17" i="11" s="1"/>
  <c r="BP16" i="11"/>
  <c r="BR16" i="11" s="1"/>
  <c r="BP15" i="11"/>
  <c r="BR15" i="11" s="1"/>
  <c r="BP14" i="11"/>
  <c r="BR14" i="11" s="1"/>
  <c r="BP13" i="11"/>
  <c r="BR13" i="11" s="1"/>
  <c r="BT12" i="11"/>
  <c r="BV12" i="11" s="1"/>
  <c r="BP12" i="11"/>
  <c r="BR12" i="11" s="1"/>
  <c r="BH64" i="11"/>
  <c r="BH60" i="11"/>
  <c r="BH59" i="11"/>
  <c r="BJ59" i="11" s="1"/>
  <c r="BH58" i="11"/>
  <c r="BH57" i="11"/>
  <c r="BH56" i="11"/>
  <c r="BJ56" i="11" s="1"/>
  <c r="BH55" i="11"/>
  <c r="BH54" i="11"/>
  <c r="BJ54" i="11" s="1"/>
  <c r="BH53" i="11"/>
  <c r="BH52" i="11"/>
  <c r="BH51" i="11"/>
  <c r="BH50" i="11"/>
  <c r="BH49" i="11"/>
  <c r="BH48" i="11"/>
  <c r="BJ48" i="11" s="1"/>
  <c r="BH47" i="11"/>
  <c r="BH46" i="11"/>
  <c r="BJ46" i="11" s="1"/>
  <c r="BH45" i="11"/>
  <c r="BJ45" i="11" s="1"/>
  <c r="BH44" i="11"/>
  <c r="BI44" i="11" s="1"/>
  <c r="BH43" i="11"/>
  <c r="BH42" i="11"/>
  <c r="BH41" i="11"/>
  <c r="BH40" i="11"/>
  <c r="BH39" i="11"/>
  <c r="BH38" i="11"/>
  <c r="BH37" i="11"/>
  <c r="BH36" i="11"/>
  <c r="BJ36" i="11" s="1"/>
  <c r="BH35" i="11"/>
  <c r="BH34" i="11"/>
  <c r="BH33" i="11"/>
  <c r="BH32" i="11"/>
  <c r="BH31" i="11"/>
  <c r="BH30" i="11"/>
  <c r="BH29" i="11"/>
  <c r="BJ29" i="11" s="1"/>
  <c r="BH28" i="11"/>
  <c r="BH27" i="11"/>
  <c r="BH26" i="11"/>
  <c r="BH25" i="11"/>
  <c r="BH24" i="11"/>
  <c r="BH23" i="11"/>
  <c r="BH22" i="11"/>
  <c r="BH21" i="11"/>
  <c r="BH20" i="11"/>
  <c r="BH19" i="11"/>
  <c r="BH18" i="11"/>
  <c r="BH17" i="11"/>
  <c r="BH16" i="11"/>
  <c r="BH15" i="11"/>
  <c r="BH14" i="11"/>
  <c r="BH13" i="11"/>
  <c r="BL65" i="11"/>
  <c r="BL64" i="11"/>
  <c r="BL60" i="11"/>
  <c r="BM60" i="11" s="1"/>
  <c r="BL59" i="11"/>
  <c r="BL58" i="11"/>
  <c r="BN58" i="11" s="1"/>
  <c r="BL57" i="11"/>
  <c r="BL56" i="11"/>
  <c r="BN56" i="11" s="1"/>
  <c r="BL55" i="11"/>
  <c r="BL54" i="11"/>
  <c r="BN54" i="11" s="1"/>
  <c r="BL53" i="11"/>
  <c r="BN53" i="11" s="1"/>
  <c r="BL52" i="11"/>
  <c r="BL51" i="11"/>
  <c r="BN51" i="11" s="1"/>
  <c r="BL50" i="11"/>
  <c r="BN50" i="11" s="1"/>
  <c r="BL49" i="11"/>
  <c r="BL48" i="11"/>
  <c r="BN48" i="11" s="1"/>
  <c r="BL47" i="11"/>
  <c r="BN47" i="11" s="1"/>
  <c r="BL46" i="11"/>
  <c r="BM46" i="11" s="1"/>
  <c r="BL45" i="11"/>
  <c r="BN45" i="11" s="1"/>
  <c r="BL44" i="11"/>
  <c r="BN44" i="11" s="1"/>
  <c r="BL43" i="11"/>
  <c r="BL42" i="11"/>
  <c r="BL41" i="11"/>
  <c r="BL40" i="11"/>
  <c r="BL39" i="11"/>
  <c r="BL38" i="11"/>
  <c r="BN38" i="11" s="1"/>
  <c r="BL37" i="11"/>
  <c r="BL36" i="11"/>
  <c r="BN36" i="11" s="1"/>
  <c r="BL35" i="11"/>
  <c r="BN35" i="11" s="1"/>
  <c r="BL34" i="11"/>
  <c r="BL33" i="11"/>
  <c r="BL32" i="11"/>
  <c r="BL31" i="11"/>
  <c r="BL30" i="11"/>
  <c r="BL29" i="11"/>
  <c r="BN29" i="11" s="1"/>
  <c r="BL28" i="11"/>
  <c r="BL27" i="11"/>
  <c r="BL26" i="11"/>
  <c r="BL25" i="11"/>
  <c r="BL24" i="11"/>
  <c r="BL23" i="11"/>
  <c r="BL22" i="11"/>
  <c r="BL21" i="11"/>
  <c r="BL20" i="11"/>
  <c r="BL19" i="11"/>
  <c r="BL18" i="11"/>
  <c r="BL17" i="11"/>
  <c r="BL16" i="11"/>
  <c r="BL15" i="11"/>
  <c r="BL14" i="11"/>
  <c r="BM14" i="11" s="1"/>
  <c r="BL13" i="11"/>
  <c r="BL12" i="11"/>
  <c r="BH12" i="11"/>
  <c r="AZ77" i="11"/>
  <c r="AZ72" i="11"/>
  <c r="BB72" i="11" s="1"/>
  <c r="AZ68" i="11"/>
  <c r="BB68" i="11" s="1"/>
  <c r="AZ67" i="11"/>
  <c r="AZ66" i="11"/>
  <c r="BB66" i="11" s="1"/>
  <c r="AZ65" i="11"/>
  <c r="BB65" i="11" s="1"/>
  <c r="AZ64" i="11"/>
  <c r="AZ60" i="11"/>
  <c r="AZ59" i="11"/>
  <c r="BB59" i="11" s="1"/>
  <c r="AZ58" i="11"/>
  <c r="AZ57" i="11"/>
  <c r="AZ56" i="11"/>
  <c r="BB56" i="11" s="1"/>
  <c r="AZ55" i="11"/>
  <c r="AZ54" i="11"/>
  <c r="BB54" i="11" s="1"/>
  <c r="AZ53" i="11"/>
  <c r="BB53" i="11" s="1"/>
  <c r="AZ52" i="11"/>
  <c r="AZ51" i="11"/>
  <c r="BB51" i="11" s="1"/>
  <c r="AZ50" i="11"/>
  <c r="AZ49" i="11"/>
  <c r="AZ48" i="11"/>
  <c r="BB48" i="11" s="1"/>
  <c r="AZ47" i="11"/>
  <c r="BB47" i="11" s="1"/>
  <c r="AZ46" i="11"/>
  <c r="BB46" i="11" s="1"/>
  <c r="AZ45" i="11"/>
  <c r="BB45" i="11" s="1"/>
  <c r="AZ44" i="11"/>
  <c r="AZ43" i="11"/>
  <c r="AZ42" i="11"/>
  <c r="AZ41" i="11"/>
  <c r="AZ40" i="11"/>
  <c r="AZ39" i="11"/>
  <c r="AZ38" i="11"/>
  <c r="AZ37" i="11"/>
  <c r="AZ36" i="11"/>
  <c r="AZ35" i="11"/>
  <c r="BB35" i="11" s="1"/>
  <c r="AZ34" i="11"/>
  <c r="AZ33" i="11"/>
  <c r="AZ32" i="11"/>
  <c r="AZ31" i="11"/>
  <c r="BB31" i="11" s="1"/>
  <c r="AZ30" i="11"/>
  <c r="AZ29" i="11"/>
  <c r="BB29" i="11" s="1"/>
  <c r="AZ28" i="11"/>
  <c r="AZ27" i="11"/>
  <c r="AZ26" i="11"/>
  <c r="AZ25" i="11"/>
  <c r="AZ24" i="11"/>
  <c r="AZ23" i="11"/>
  <c r="AZ22" i="11"/>
  <c r="AZ21" i="11"/>
  <c r="AZ20" i="11"/>
  <c r="AZ19" i="11"/>
  <c r="AZ18" i="11"/>
  <c r="AZ17" i="11"/>
  <c r="AZ16" i="11"/>
  <c r="AZ15" i="11"/>
  <c r="AZ14" i="11"/>
  <c r="AZ13" i="11"/>
  <c r="AV77" i="11"/>
  <c r="AV72" i="11"/>
  <c r="AX72" i="11" s="1"/>
  <c r="AV68" i="11"/>
  <c r="AV67" i="11"/>
  <c r="AX67" i="11" s="1"/>
  <c r="AV66" i="11"/>
  <c r="AX66" i="11" s="1"/>
  <c r="AV65" i="11"/>
  <c r="AX65" i="11" s="1"/>
  <c r="AV64" i="11"/>
  <c r="AV60" i="11"/>
  <c r="AX60" i="11" s="1"/>
  <c r="AV59" i="11"/>
  <c r="AX59" i="11" s="1"/>
  <c r="AV58" i="11"/>
  <c r="AX58" i="11" s="1"/>
  <c r="AV57" i="11"/>
  <c r="AX57" i="11" s="1"/>
  <c r="AV56" i="11"/>
  <c r="AX56" i="11" s="1"/>
  <c r="AV55" i="11"/>
  <c r="AX55" i="11" s="1"/>
  <c r="AV54" i="11"/>
  <c r="AX54" i="11" s="1"/>
  <c r="AV53" i="11"/>
  <c r="AX53" i="11" s="1"/>
  <c r="AV52" i="11"/>
  <c r="AX52" i="11" s="1"/>
  <c r="AV51" i="11"/>
  <c r="AX51" i="11" s="1"/>
  <c r="AV50" i="11"/>
  <c r="AX50" i="11" s="1"/>
  <c r="AV49" i="11"/>
  <c r="AV48" i="11"/>
  <c r="AX48" i="11" s="1"/>
  <c r="AV47" i="11"/>
  <c r="AX47" i="11" s="1"/>
  <c r="AV46" i="11"/>
  <c r="AX46" i="11" s="1"/>
  <c r="AV45" i="11"/>
  <c r="AX45" i="11" s="1"/>
  <c r="AV44" i="11"/>
  <c r="AV43" i="11"/>
  <c r="AX43" i="11" s="1"/>
  <c r="AV42" i="11"/>
  <c r="AV41" i="11"/>
  <c r="AX41" i="11" s="1"/>
  <c r="AV40" i="11"/>
  <c r="AV39" i="11"/>
  <c r="AV38" i="11"/>
  <c r="AX38" i="11" s="1"/>
  <c r="AV37" i="11"/>
  <c r="AV36" i="11"/>
  <c r="AX36" i="11" s="1"/>
  <c r="AV35" i="11"/>
  <c r="AX35" i="11" s="1"/>
  <c r="AV34" i="11"/>
  <c r="AX34" i="11" s="1"/>
  <c r="AV33" i="11"/>
  <c r="AX33" i="11" s="1"/>
  <c r="AV32" i="11"/>
  <c r="AV31" i="11"/>
  <c r="AX31" i="11" s="1"/>
  <c r="AV30" i="11"/>
  <c r="AX30" i="11" s="1"/>
  <c r="AV29" i="11"/>
  <c r="AX29" i="11" s="1"/>
  <c r="AV28" i="11"/>
  <c r="AV27" i="11"/>
  <c r="AV26" i="11"/>
  <c r="AV25" i="11"/>
  <c r="AV24" i="11"/>
  <c r="AX24" i="11" s="1"/>
  <c r="AV23" i="11"/>
  <c r="AX23" i="11" s="1"/>
  <c r="AV22" i="11"/>
  <c r="AV21" i="11"/>
  <c r="AV20" i="11"/>
  <c r="AX20" i="11" s="1"/>
  <c r="AV19" i="11"/>
  <c r="AX19" i="11" s="1"/>
  <c r="AV18" i="11"/>
  <c r="AV17" i="11"/>
  <c r="AV16" i="11"/>
  <c r="AV15" i="11"/>
  <c r="AV14" i="11"/>
  <c r="AX14" i="11" s="1"/>
  <c r="AV13" i="11"/>
  <c r="AR77" i="11"/>
  <c r="AR72" i="11"/>
  <c r="AT72" i="11" s="1"/>
  <c r="AR68" i="11"/>
  <c r="AT68" i="11" s="1"/>
  <c r="AR67" i="11"/>
  <c r="AT67" i="11" s="1"/>
  <c r="AR66" i="11"/>
  <c r="AT66" i="11" s="1"/>
  <c r="AR65" i="11"/>
  <c r="AT65" i="11" s="1"/>
  <c r="AR64" i="11"/>
  <c r="AR60" i="11"/>
  <c r="AT60" i="11" s="1"/>
  <c r="AR59" i="11"/>
  <c r="AT59" i="11" s="1"/>
  <c r="AR58" i="11"/>
  <c r="AT58" i="11" s="1"/>
  <c r="AR57" i="11"/>
  <c r="AR56" i="11"/>
  <c r="AS56" i="11" s="1"/>
  <c r="AR55" i="11"/>
  <c r="AR54" i="11"/>
  <c r="AT54" i="11" s="1"/>
  <c r="AR53" i="11"/>
  <c r="AR52" i="11"/>
  <c r="AT52" i="11" s="1"/>
  <c r="AR51" i="11"/>
  <c r="AR50" i="11"/>
  <c r="AR49" i="11"/>
  <c r="AR48" i="11"/>
  <c r="AT48" i="11" s="1"/>
  <c r="AR47" i="11"/>
  <c r="AR46" i="11"/>
  <c r="AT46" i="11" s="1"/>
  <c r="AR45" i="11"/>
  <c r="AT45" i="11" s="1"/>
  <c r="AR44" i="11"/>
  <c r="AR43" i="11"/>
  <c r="AR42" i="11"/>
  <c r="AR41" i="11"/>
  <c r="AR40" i="11"/>
  <c r="AR39" i="11"/>
  <c r="AR38" i="11"/>
  <c r="AR37" i="11"/>
  <c r="AR36" i="11"/>
  <c r="AR35" i="11"/>
  <c r="AT35" i="11" s="1"/>
  <c r="AR34" i="11"/>
  <c r="AR33" i="11"/>
  <c r="AR32" i="11"/>
  <c r="AR31" i="11"/>
  <c r="AT31" i="11" s="1"/>
  <c r="AR30" i="11"/>
  <c r="AT30" i="11" s="1"/>
  <c r="AR29" i="11"/>
  <c r="AT29" i="11" s="1"/>
  <c r="AR28" i="11"/>
  <c r="AT28" i="11" s="1"/>
  <c r="AR27" i="11"/>
  <c r="AR26" i="11"/>
  <c r="AR25" i="11"/>
  <c r="AR24" i="11"/>
  <c r="AS24" i="11" s="1"/>
  <c r="AR23" i="11"/>
  <c r="AT23" i="11" s="1"/>
  <c r="AR22" i="11"/>
  <c r="AR21" i="11"/>
  <c r="AR20" i="11"/>
  <c r="AR19" i="11"/>
  <c r="AR18" i="11"/>
  <c r="AR17" i="11"/>
  <c r="AR16" i="11"/>
  <c r="AR15" i="11"/>
  <c r="AR14" i="11"/>
  <c r="AR13" i="11"/>
  <c r="AZ12" i="11"/>
  <c r="AV12" i="11"/>
  <c r="AX12" i="11" s="1"/>
  <c r="AR12" i="11"/>
  <c r="AN77" i="11"/>
  <c r="AN71" i="11"/>
  <c r="AP71" i="11" s="1"/>
  <c r="AN68" i="11"/>
  <c r="AN67" i="11"/>
  <c r="AP67" i="11" s="1"/>
  <c r="AN66" i="11"/>
  <c r="AP66" i="11" s="1"/>
  <c r="AN65" i="11"/>
  <c r="AN64" i="11"/>
  <c r="AN60" i="11"/>
  <c r="AO60" i="11" s="1"/>
  <c r="AN59" i="11"/>
  <c r="AP59" i="11" s="1"/>
  <c r="AN58" i="11"/>
  <c r="AP58" i="11" s="1"/>
  <c r="AN57" i="11"/>
  <c r="AN56" i="11"/>
  <c r="AP56" i="11" s="1"/>
  <c r="AN55" i="11"/>
  <c r="AN54" i="11"/>
  <c r="AP54" i="11" s="1"/>
  <c r="AN53" i="11"/>
  <c r="AP53" i="11" s="1"/>
  <c r="AN52" i="11"/>
  <c r="AN51" i="11"/>
  <c r="AP51" i="11" s="1"/>
  <c r="AN50" i="11"/>
  <c r="AP50" i="11" s="1"/>
  <c r="AN49" i="11"/>
  <c r="AN48" i="11"/>
  <c r="AP48" i="11" s="1"/>
  <c r="AN47" i="11"/>
  <c r="AP47" i="11" s="1"/>
  <c r="AN46" i="11"/>
  <c r="AN45" i="11"/>
  <c r="AP45" i="11" s="1"/>
  <c r="AN44" i="11"/>
  <c r="AN43" i="11"/>
  <c r="AN42" i="11"/>
  <c r="AN41" i="11"/>
  <c r="AN40" i="11"/>
  <c r="AN39" i="11"/>
  <c r="AN38" i="11"/>
  <c r="AN37" i="11"/>
  <c r="AN36" i="11"/>
  <c r="AN35" i="11"/>
  <c r="AP35" i="11" s="1"/>
  <c r="AN34" i="11"/>
  <c r="AN33" i="11"/>
  <c r="AN32" i="11"/>
  <c r="AN31" i="11"/>
  <c r="AP31" i="11" s="1"/>
  <c r="AN30" i="11"/>
  <c r="AN29" i="11"/>
  <c r="AN28" i="11"/>
  <c r="AN27" i="11"/>
  <c r="AN26" i="11"/>
  <c r="AN25" i="11"/>
  <c r="AN24" i="11"/>
  <c r="AN23" i="11"/>
  <c r="AN22" i="11"/>
  <c r="AN21" i="11"/>
  <c r="AN20" i="11"/>
  <c r="AN19" i="11"/>
  <c r="AN18" i="11"/>
  <c r="AN17" i="11"/>
  <c r="AN16" i="11"/>
  <c r="AN15" i="11"/>
  <c r="AN14" i="11"/>
  <c r="AO14" i="11" s="1"/>
  <c r="AN13" i="11"/>
  <c r="AJ77" i="11"/>
  <c r="AL77" i="11" s="1"/>
  <c r="AJ72" i="11"/>
  <c r="AJ71" i="11"/>
  <c r="AL71" i="11" s="1"/>
  <c r="AJ68" i="11"/>
  <c r="AL68" i="11" s="1"/>
  <c r="AJ67" i="11"/>
  <c r="AL67" i="11" s="1"/>
  <c r="AJ66" i="11"/>
  <c r="AL66" i="11" s="1"/>
  <c r="AJ65" i="11"/>
  <c r="AL65" i="11" s="1"/>
  <c r="AJ64" i="11"/>
  <c r="AJ60" i="11"/>
  <c r="AJ59" i="11"/>
  <c r="AL59" i="11" s="1"/>
  <c r="AJ58" i="11"/>
  <c r="AL58" i="11" s="1"/>
  <c r="AJ57" i="11"/>
  <c r="AJ56" i="11"/>
  <c r="AL56" i="11" s="1"/>
  <c r="AJ55" i="11"/>
  <c r="AL55" i="11" s="1"/>
  <c r="AJ54" i="11"/>
  <c r="AL54" i="11" s="1"/>
  <c r="AJ53" i="11"/>
  <c r="AL53" i="11" s="1"/>
  <c r="AJ52" i="11"/>
  <c r="AL52" i="11" s="1"/>
  <c r="AJ51" i="11"/>
  <c r="AL51" i="11" s="1"/>
  <c r="AJ50" i="11"/>
  <c r="AL50" i="11" s="1"/>
  <c r="AJ49" i="11"/>
  <c r="AJ48" i="11"/>
  <c r="AL48" i="11" s="1"/>
  <c r="AJ47" i="11"/>
  <c r="AL47" i="11" s="1"/>
  <c r="AJ46" i="11"/>
  <c r="AJ45" i="11"/>
  <c r="AL45" i="11" s="1"/>
  <c r="AJ44" i="11"/>
  <c r="AL44" i="11" s="1"/>
  <c r="AJ43" i="11"/>
  <c r="AK43" i="11" s="1"/>
  <c r="AJ42" i="11"/>
  <c r="AJ41" i="11"/>
  <c r="AJ40" i="11"/>
  <c r="AL40" i="11" s="1"/>
  <c r="AJ39" i="11"/>
  <c r="AJ38" i="11"/>
  <c r="AJ37" i="11"/>
  <c r="AJ36" i="11"/>
  <c r="AJ35" i="11"/>
  <c r="AL35" i="11" s="1"/>
  <c r="AJ34" i="11"/>
  <c r="AJ33" i="11"/>
  <c r="AJ32" i="11"/>
  <c r="AJ31" i="11"/>
  <c r="AK31" i="11" s="1"/>
  <c r="AJ30" i="11"/>
  <c r="AJ29" i="11"/>
  <c r="AL29" i="11" s="1"/>
  <c r="AJ28" i="11"/>
  <c r="AJ27" i="11"/>
  <c r="AJ26" i="11"/>
  <c r="AJ25" i="11"/>
  <c r="AJ24" i="11"/>
  <c r="AL24" i="11" s="1"/>
  <c r="AJ23" i="11"/>
  <c r="AJ22" i="11"/>
  <c r="AJ21" i="11"/>
  <c r="AJ20" i="11"/>
  <c r="AL20" i="11" s="1"/>
  <c r="AJ19" i="11"/>
  <c r="AJ18" i="11"/>
  <c r="AJ17" i="11"/>
  <c r="AJ16" i="11"/>
  <c r="AJ15" i="11"/>
  <c r="AJ14" i="11"/>
  <c r="AL14" i="11" s="1"/>
  <c r="AJ13" i="11"/>
  <c r="AN12" i="11"/>
  <c r="AJ12" i="11"/>
  <c r="AL12" i="11" s="1"/>
  <c r="AF77" i="11"/>
  <c r="AF72" i="11"/>
  <c r="AH72" i="11" s="1"/>
  <c r="AF68" i="11"/>
  <c r="AH68" i="11" s="1"/>
  <c r="AF67" i="11"/>
  <c r="AH67" i="11" s="1"/>
  <c r="AF66" i="11"/>
  <c r="AH66" i="11" s="1"/>
  <c r="AF65" i="11"/>
  <c r="AF64" i="11"/>
  <c r="AF60" i="11"/>
  <c r="AF59" i="11"/>
  <c r="AH59" i="11" s="1"/>
  <c r="AF58" i="11"/>
  <c r="AF57" i="11"/>
  <c r="AF56" i="11"/>
  <c r="AH56" i="11" s="1"/>
  <c r="AF55" i="11"/>
  <c r="AG55" i="11" s="1"/>
  <c r="AF54" i="11"/>
  <c r="AH54" i="11" s="1"/>
  <c r="AF53" i="11"/>
  <c r="AH53" i="11" s="1"/>
  <c r="AF52" i="11"/>
  <c r="AH52" i="11" s="1"/>
  <c r="AF51" i="11"/>
  <c r="AG51" i="11" s="1"/>
  <c r="AF50" i="11"/>
  <c r="AH50" i="11" s="1"/>
  <c r="AF49" i="11"/>
  <c r="AF48" i="11"/>
  <c r="AH48" i="11" s="1"/>
  <c r="AF47" i="11"/>
  <c r="AH47" i="11" s="1"/>
  <c r="AF46" i="11"/>
  <c r="AF45" i="11"/>
  <c r="AH45" i="11" s="1"/>
  <c r="AF44" i="11"/>
  <c r="AH44" i="11" s="1"/>
  <c r="AF43" i="11"/>
  <c r="AF42" i="11"/>
  <c r="AF41" i="11"/>
  <c r="AF40" i="11"/>
  <c r="AF39" i="11"/>
  <c r="AH39" i="11" s="1"/>
  <c r="AF38" i="11"/>
  <c r="AH38" i="11" s="1"/>
  <c r="AF37" i="11"/>
  <c r="AH37" i="11" s="1"/>
  <c r="AF36" i="11"/>
  <c r="AF35" i="11"/>
  <c r="AH35" i="11" s="1"/>
  <c r="AF34" i="11"/>
  <c r="AH34" i="11" s="1"/>
  <c r="AF33" i="11"/>
  <c r="AF32" i="11"/>
  <c r="AF31" i="11"/>
  <c r="AF30" i="11"/>
  <c r="AF29" i="11"/>
  <c r="AH29" i="11" s="1"/>
  <c r="AF28" i="11"/>
  <c r="AF27" i="11"/>
  <c r="AH27" i="11" s="1"/>
  <c r="AF26" i="11"/>
  <c r="AF25" i="11"/>
  <c r="AF24" i="11"/>
  <c r="AG24" i="11" s="1"/>
  <c r="AF23" i="11"/>
  <c r="AF22" i="11"/>
  <c r="AH22" i="11" s="1"/>
  <c r="AF21" i="11"/>
  <c r="AF20" i="11"/>
  <c r="AF19" i="11"/>
  <c r="AF18" i="11"/>
  <c r="AF17" i="11"/>
  <c r="AF16" i="11"/>
  <c r="AF15" i="11"/>
  <c r="AF14" i="11"/>
  <c r="AF13" i="11"/>
  <c r="AF12" i="11"/>
  <c r="AB77" i="11"/>
  <c r="AD77" i="11" s="1"/>
  <c r="AB72" i="11"/>
  <c r="AD72" i="11" s="1"/>
  <c r="AB68" i="11"/>
  <c r="AD68" i="11" s="1"/>
  <c r="AB67" i="11"/>
  <c r="AD67" i="11" s="1"/>
  <c r="AB66" i="11"/>
  <c r="AD66" i="11" s="1"/>
  <c r="AB65" i="11"/>
  <c r="AD65" i="11" s="1"/>
  <c r="AB64" i="11"/>
  <c r="AD64" i="11" s="1"/>
  <c r="AB60" i="11"/>
  <c r="AD60" i="11" s="1"/>
  <c r="AB59" i="11"/>
  <c r="AD59" i="11" s="1"/>
  <c r="AB58" i="11"/>
  <c r="AD58" i="11" s="1"/>
  <c r="AB57" i="11"/>
  <c r="AD57" i="11" s="1"/>
  <c r="AB56" i="11"/>
  <c r="AD56" i="11" s="1"/>
  <c r="AB55" i="11"/>
  <c r="AD55" i="11" s="1"/>
  <c r="AB54" i="11"/>
  <c r="AD54" i="11" s="1"/>
  <c r="AB53" i="11"/>
  <c r="AD53" i="11" s="1"/>
  <c r="AB52" i="11"/>
  <c r="AD52" i="11" s="1"/>
  <c r="AB51" i="11"/>
  <c r="AD51" i="11" s="1"/>
  <c r="AB50" i="11"/>
  <c r="AD50" i="11" s="1"/>
  <c r="AB49" i="11"/>
  <c r="AD49" i="11" s="1"/>
  <c r="AB48" i="11"/>
  <c r="AD48" i="11" s="1"/>
  <c r="AB47" i="11"/>
  <c r="AD47" i="11" s="1"/>
  <c r="AB46" i="11"/>
  <c r="AD46" i="11" s="1"/>
  <c r="AB45" i="11"/>
  <c r="AD45" i="11" s="1"/>
  <c r="AB44" i="11"/>
  <c r="AD44" i="11" s="1"/>
  <c r="AB43" i="11"/>
  <c r="AD43" i="11" s="1"/>
  <c r="AB42" i="11"/>
  <c r="AD42" i="11" s="1"/>
  <c r="AB41" i="11"/>
  <c r="AD41" i="11" s="1"/>
  <c r="AB40" i="11"/>
  <c r="AD40" i="11" s="1"/>
  <c r="AB39" i="11"/>
  <c r="AD39" i="11" s="1"/>
  <c r="AB38" i="11"/>
  <c r="AD38" i="11" s="1"/>
  <c r="AB37" i="11"/>
  <c r="AD37" i="11" s="1"/>
  <c r="AB36" i="11"/>
  <c r="AD36" i="11" s="1"/>
  <c r="AB35" i="11"/>
  <c r="AD35" i="11" s="1"/>
  <c r="AB34" i="11"/>
  <c r="AD34" i="11" s="1"/>
  <c r="AB33" i="11"/>
  <c r="AD33" i="11" s="1"/>
  <c r="AB32" i="11"/>
  <c r="AD32" i="11" s="1"/>
  <c r="AB31" i="11"/>
  <c r="AD31" i="11" s="1"/>
  <c r="AB30" i="11"/>
  <c r="AD30" i="11" s="1"/>
  <c r="AB29" i="11"/>
  <c r="AD29" i="11" s="1"/>
  <c r="AB28" i="11"/>
  <c r="AD28" i="11" s="1"/>
  <c r="AB27" i="11"/>
  <c r="AD27" i="11" s="1"/>
  <c r="AB26" i="11"/>
  <c r="AD26" i="11" s="1"/>
  <c r="AB25" i="11"/>
  <c r="AD25" i="11" s="1"/>
  <c r="AB24" i="11"/>
  <c r="AD24" i="11" s="1"/>
  <c r="AB23" i="11"/>
  <c r="AD23" i="11" s="1"/>
  <c r="AB22" i="11"/>
  <c r="AD22" i="11" s="1"/>
  <c r="AB21" i="11"/>
  <c r="AD21" i="11" s="1"/>
  <c r="AB20" i="11"/>
  <c r="AD20" i="11" s="1"/>
  <c r="AB19" i="11"/>
  <c r="AD19" i="11" s="1"/>
  <c r="AB18" i="11"/>
  <c r="AD18" i="11" s="1"/>
  <c r="AB17" i="11"/>
  <c r="AD17" i="11" s="1"/>
  <c r="AB16" i="11"/>
  <c r="AD16" i="11" s="1"/>
  <c r="AB15" i="11"/>
  <c r="AD15" i="11" s="1"/>
  <c r="AB14" i="11"/>
  <c r="AD14" i="11" s="1"/>
  <c r="AB13" i="11"/>
  <c r="AD13" i="11" s="1"/>
  <c r="AB12" i="11"/>
  <c r="X77" i="11"/>
  <c r="Z77" i="11" s="1"/>
  <c r="X72" i="11"/>
  <c r="Z72" i="11" s="1"/>
  <c r="X68" i="11"/>
  <c r="Z68" i="11" s="1"/>
  <c r="X67" i="11"/>
  <c r="Z67" i="11" s="1"/>
  <c r="X66" i="11"/>
  <c r="Z66" i="11" s="1"/>
  <c r="X65" i="11"/>
  <c r="Z65" i="11" s="1"/>
  <c r="X64" i="11"/>
  <c r="Z64" i="11" s="1"/>
  <c r="X60" i="11"/>
  <c r="Z60" i="11" s="1"/>
  <c r="X59" i="11"/>
  <c r="Z59" i="11" s="1"/>
  <c r="X58" i="11"/>
  <c r="Z58" i="11" s="1"/>
  <c r="X57" i="11"/>
  <c r="Z57" i="11" s="1"/>
  <c r="X56" i="11"/>
  <c r="Z56" i="11" s="1"/>
  <c r="X55" i="11"/>
  <c r="Z55" i="11" s="1"/>
  <c r="X54" i="11"/>
  <c r="X53" i="11"/>
  <c r="Z53" i="11" s="1"/>
  <c r="X52" i="11"/>
  <c r="Z52" i="11" s="1"/>
  <c r="X51" i="11"/>
  <c r="Z51" i="11" s="1"/>
  <c r="X50" i="11"/>
  <c r="Z50" i="11" s="1"/>
  <c r="X49" i="11"/>
  <c r="Z49" i="11" s="1"/>
  <c r="X48" i="11"/>
  <c r="Z48" i="11" s="1"/>
  <c r="X47" i="11"/>
  <c r="Z47" i="11" s="1"/>
  <c r="X46" i="11"/>
  <c r="Z46" i="11" s="1"/>
  <c r="X45" i="11"/>
  <c r="Z45" i="11" s="1"/>
  <c r="X44" i="11"/>
  <c r="Z44" i="11" s="1"/>
  <c r="X43" i="11"/>
  <c r="Z43" i="11" s="1"/>
  <c r="X42" i="11"/>
  <c r="Z42" i="11" s="1"/>
  <c r="X41" i="11"/>
  <c r="Z41" i="11" s="1"/>
  <c r="X40" i="11"/>
  <c r="Z40" i="11" s="1"/>
  <c r="X39" i="11"/>
  <c r="Z39" i="11" s="1"/>
  <c r="X38" i="11"/>
  <c r="Z38" i="11" s="1"/>
  <c r="X37" i="11"/>
  <c r="Z37" i="11" s="1"/>
  <c r="X36" i="11"/>
  <c r="Z36" i="11" s="1"/>
  <c r="X35" i="11"/>
  <c r="Z35" i="11" s="1"/>
  <c r="X34" i="11"/>
  <c r="Z34" i="11" s="1"/>
  <c r="X33" i="11"/>
  <c r="Z33" i="11" s="1"/>
  <c r="X32" i="11"/>
  <c r="Z32" i="11" s="1"/>
  <c r="X31" i="11"/>
  <c r="Z31" i="11" s="1"/>
  <c r="X30" i="11"/>
  <c r="Z30" i="11" s="1"/>
  <c r="X29" i="11"/>
  <c r="Z29" i="11" s="1"/>
  <c r="X28" i="11"/>
  <c r="Z28" i="11" s="1"/>
  <c r="X27" i="11"/>
  <c r="Z27" i="11" s="1"/>
  <c r="X26" i="11"/>
  <c r="Z26" i="11" s="1"/>
  <c r="X25" i="11"/>
  <c r="Z25" i="11" s="1"/>
  <c r="X24" i="11"/>
  <c r="Z24" i="11" s="1"/>
  <c r="X23" i="11"/>
  <c r="Z23" i="11" s="1"/>
  <c r="X22" i="11"/>
  <c r="Z22" i="11" s="1"/>
  <c r="X21" i="11"/>
  <c r="Z21" i="11" s="1"/>
  <c r="X20" i="11"/>
  <c r="Z20" i="11" s="1"/>
  <c r="X19" i="11"/>
  <c r="Z19" i="11" s="1"/>
  <c r="X18" i="11"/>
  <c r="Z18" i="11" s="1"/>
  <c r="X17" i="11"/>
  <c r="Z17" i="11" s="1"/>
  <c r="X16" i="11"/>
  <c r="Z16" i="11" s="1"/>
  <c r="X15" i="11"/>
  <c r="Z15" i="11" s="1"/>
  <c r="X14" i="11"/>
  <c r="Z14" i="11" s="1"/>
  <c r="X13" i="11"/>
  <c r="Z13" i="11" s="1"/>
  <c r="X12" i="11"/>
  <c r="Z12" i="11" s="1"/>
  <c r="T77" i="11"/>
  <c r="V77" i="11" s="1"/>
  <c r="T72" i="11"/>
  <c r="V72" i="11" s="1"/>
  <c r="T68" i="11"/>
  <c r="V68" i="11" s="1"/>
  <c r="T67" i="11"/>
  <c r="V67" i="11" s="1"/>
  <c r="T66" i="11"/>
  <c r="V66" i="11" s="1"/>
  <c r="T65" i="11"/>
  <c r="V65" i="11" s="1"/>
  <c r="T64" i="11"/>
  <c r="V64" i="11" s="1"/>
  <c r="T60" i="11"/>
  <c r="V60" i="11" s="1"/>
  <c r="T59" i="11"/>
  <c r="T58" i="11"/>
  <c r="V58" i="11" s="1"/>
  <c r="T57" i="11"/>
  <c r="V57" i="11" s="1"/>
  <c r="T56" i="11"/>
  <c r="V56" i="11" s="1"/>
  <c r="T55" i="11"/>
  <c r="V55" i="11" s="1"/>
  <c r="T54" i="11"/>
  <c r="V54" i="11" s="1"/>
  <c r="T53" i="11"/>
  <c r="V53" i="11" s="1"/>
  <c r="T52" i="11"/>
  <c r="V52" i="11" s="1"/>
  <c r="T51" i="11"/>
  <c r="V51" i="11" s="1"/>
  <c r="T50" i="11"/>
  <c r="V50" i="11" s="1"/>
  <c r="T49" i="11"/>
  <c r="V49" i="11" s="1"/>
  <c r="T48" i="11"/>
  <c r="V48" i="11" s="1"/>
  <c r="T47" i="11"/>
  <c r="V47" i="11" s="1"/>
  <c r="T46" i="11"/>
  <c r="V46" i="11" s="1"/>
  <c r="T45" i="11"/>
  <c r="V45" i="11" s="1"/>
  <c r="T44" i="11"/>
  <c r="V44" i="11" s="1"/>
  <c r="T43" i="11"/>
  <c r="V43" i="11" s="1"/>
  <c r="T42" i="11"/>
  <c r="V42" i="11" s="1"/>
  <c r="T41" i="11"/>
  <c r="V41" i="11" s="1"/>
  <c r="T40" i="11"/>
  <c r="V40" i="11" s="1"/>
  <c r="T39" i="11"/>
  <c r="V39" i="11" s="1"/>
  <c r="T38" i="11"/>
  <c r="V38" i="11" s="1"/>
  <c r="T37" i="11"/>
  <c r="V37" i="11" s="1"/>
  <c r="T36" i="11"/>
  <c r="V36" i="11" s="1"/>
  <c r="T35" i="11"/>
  <c r="V35" i="11" s="1"/>
  <c r="T34" i="11"/>
  <c r="V34" i="11" s="1"/>
  <c r="T33" i="11"/>
  <c r="V33" i="11" s="1"/>
  <c r="T32" i="11"/>
  <c r="V32" i="11" s="1"/>
  <c r="T31" i="11"/>
  <c r="V31" i="11" s="1"/>
  <c r="T30" i="11"/>
  <c r="V30" i="11" s="1"/>
  <c r="T29" i="11"/>
  <c r="V29" i="11" s="1"/>
  <c r="T28" i="11"/>
  <c r="V28" i="11" s="1"/>
  <c r="T27" i="11"/>
  <c r="V27" i="11" s="1"/>
  <c r="T26" i="11"/>
  <c r="V26" i="11" s="1"/>
  <c r="T25" i="11"/>
  <c r="V25" i="11" s="1"/>
  <c r="T24" i="11"/>
  <c r="V24" i="11" s="1"/>
  <c r="T23" i="11"/>
  <c r="V23" i="11" s="1"/>
  <c r="T22" i="11"/>
  <c r="V22" i="11" s="1"/>
  <c r="T21" i="11"/>
  <c r="T20" i="11"/>
  <c r="V20" i="11" s="1"/>
  <c r="T19" i="11"/>
  <c r="V19" i="11" s="1"/>
  <c r="T18" i="11"/>
  <c r="V18" i="11" s="1"/>
  <c r="T17" i="11"/>
  <c r="V17" i="11" s="1"/>
  <c r="T16" i="11"/>
  <c r="V16" i="11" s="1"/>
  <c r="T15" i="11"/>
  <c r="V15" i="11" s="1"/>
  <c r="T14" i="11"/>
  <c r="V14" i="11" s="1"/>
  <c r="T13" i="11"/>
  <c r="V13" i="11" s="1"/>
  <c r="T12" i="11"/>
  <c r="P77" i="11"/>
  <c r="R77" i="11" s="1"/>
  <c r="P72" i="11"/>
  <c r="R72" i="11" s="1"/>
  <c r="P68" i="11"/>
  <c r="R68" i="11" s="1"/>
  <c r="P67" i="11"/>
  <c r="R67" i="11" s="1"/>
  <c r="P66" i="11"/>
  <c r="R66" i="11" s="1"/>
  <c r="P65" i="11"/>
  <c r="R65" i="11" s="1"/>
  <c r="P64" i="11"/>
  <c r="R64" i="11" s="1"/>
  <c r="P60" i="11"/>
  <c r="R60" i="11" s="1"/>
  <c r="P59" i="11"/>
  <c r="R59" i="11" s="1"/>
  <c r="P58" i="11"/>
  <c r="R58" i="11" s="1"/>
  <c r="P57" i="11"/>
  <c r="R57" i="11" s="1"/>
  <c r="P56" i="11"/>
  <c r="R56" i="11" s="1"/>
  <c r="P55" i="11"/>
  <c r="R55" i="11" s="1"/>
  <c r="P54" i="11"/>
  <c r="R54" i="11" s="1"/>
  <c r="P53" i="11"/>
  <c r="R53" i="11" s="1"/>
  <c r="P52" i="11"/>
  <c r="R52" i="11" s="1"/>
  <c r="P51" i="11"/>
  <c r="R51" i="11" s="1"/>
  <c r="P50" i="11"/>
  <c r="R50" i="11" s="1"/>
  <c r="P49" i="11"/>
  <c r="R49" i="11" s="1"/>
  <c r="P48" i="11"/>
  <c r="R48" i="11" s="1"/>
  <c r="P47" i="11"/>
  <c r="R47" i="11" s="1"/>
  <c r="P46" i="11"/>
  <c r="R46" i="11" s="1"/>
  <c r="P45" i="11"/>
  <c r="R45" i="11" s="1"/>
  <c r="P44" i="11"/>
  <c r="R44" i="11" s="1"/>
  <c r="P43" i="11"/>
  <c r="R43" i="11" s="1"/>
  <c r="P42" i="11"/>
  <c r="R42" i="11" s="1"/>
  <c r="P41" i="11"/>
  <c r="R41" i="11" s="1"/>
  <c r="P40" i="11"/>
  <c r="R40" i="11" s="1"/>
  <c r="P39" i="11"/>
  <c r="R39" i="11" s="1"/>
  <c r="P38" i="11"/>
  <c r="R38" i="11" s="1"/>
  <c r="P37" i="11"/>
  <c r="R37" i="11" s="1"/>
  <c r="P36" i="11"/>
  <c r="R36" i="11" s="1"/>
  <c r="P35" i="11"/>
  <c r="R35" i="11" s="1"/>
  <c r="P34" i="11"/>
  <c r="R34" i="11" s="1"/>
  <c r="P33" i="11"/>
  <c r="R33" i="11" s="1"/>
  <c r="P32" i="11"/>
  <c r="R32" i="11" s="1"/>
  <c r="P31" i="11"/>
  <c r="R31" i="11" s="1"/>
  <c r="P30" i="11"/>
  <c r="R30" i="11" s="1"/>
  <c r="P29" i="11"/>
  <c r="R29" i="11" s="1"/>
  <c r="P28" i="11"/>
  <c r="R28" i="11" s="1"/>
  <c r="P27" i="11"/>
  <c r="R27" i="11" s="1"/>
  <c r="P26" i="11"/>
  <c r="R26" i="11" s="1"/>
  <c r="P25" i="11"/>
  <c r="R25" i="11" s="1"/>
  <c r="P24" i="11"/>
  <c r="R24" i="11" s="1"/>
  <c r="P23" i="11"/>
  <c r="R23" i="11" s="1"/>
  <c r="P22" i="11"/>
  <c r="R22" i="11" s="1"/>
  <c r="P21" i="11"/>
  <c r="R21" i="11" s="1"/>
  <c r="P20" i="11"/>
  <c r="R20" i="11" s="1"/>
  <c r="P19" i="11"/>
  <c r="R19" i="11" s="1"/>
  <c r="P18" i="11"/>
  <c r="R18" i="11" s="1"/>
  <c r="P17" i="11"/>
  <c r="R17" i="11" s="1"/>
  <c r="P16" i="11"/>
  <c r="R16" i="11" s="1"/>
  <c r="P15" i="11"/>
  <c r="R15" i="11" s="1"/>
  <c r="P14" i="11"/>
  <c r="R14" i="11" s="1"/>
  <c r="P13" i="11"/>
  <c r="R13" i="11" s="1"/>
  <c r="P12" i="11"/>
  <c r="R12" i="11" s="1"/>
  <c r="L77" i="11"/>
  <c r="L72" i="11"/>
  <c r="N72" i="11" s="1"/>
  <c r="L68" i="11"/>
  <c r="N68" i="11" s="1"/>
  <c r="L67" i="11"/>
  <c r="N67" i="11" s="1"/>
  <c r="L66" i="11"/>
  <c r="N66" i="11" s="1"/>
  <c r="L65" i="11"/>
  <c r="L64" i="11"/>
  <c r="L60" i="11"/>
  <c r="L59" i="11"/>
  <c r="M59" i="11" s="1"/>
  <c r="N59" i="11" s="1"/>
  <c r="L58" i="11"/>
  <c r="M58" i="11" s="1"/>
  <c r="N58" i="11" s="1"/>
  <c r="L57" i="11"/>
  <c r="M57" i="11" s="1"/>
  <c r="L56" i="11"/>
  <c r="N56" i="11" s="1"/>
  <c r="L55" i="11"/>
  <c r="L54" i="11"/>
  <c r="N54" i="11" s="1"/>
  <c r="L53" i="11"/>
  <c r="N53" i="11" s="1"/>
  <c r="L52" i="11"/>
  <c r="L51" i="11"/>
  <c r="N51" i="11" s="1"/>
  <c r="L50" i="11"/>
  <c r="N50" i="11" s="1"/>
  <c r="L49" i="11"/>
  <c r="L48" i="11"/>
  <c r="N48" i="11" s="1"/>
  <c r="L47" i="11"/>
  <c r="N47" i="11" s="1"/>
  <c r="L46" i="11"/>
  <c r="N46" i="11" s="1"/>
  <c r="L45" i="11"/>
  <c r="M45" i="11" s="1"/>
  <c r="N45" i="11" s="1"/>
  <c r="L44" i="11"/>
  <c r="M44" i="11" s="1"/>
  <c r="L43" i="11"/>
  <c r="L42" i="11"/>
  <c r="L41" i="11"/>
  <c r="L40" i="11"/>
  <c r="L39" i="11"/>
  <c r="L38" i="11"/>
  <c r="L37" i="11"/>
  <c r="N37" i="11" s="1"/>
  <c r="L36" i="11"/>
  <c r="L35" i="11"/>
  <c r="N35" i="11" s="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N22" i="11" s="1"/>
  <c r="L21" i="11"/>
  <c r="L20" i="11"/>
  <c r="L19" i="11"/>
  <c r="L18" i="11"/>
  <c r="L17" i="11"/>
  <c r="L16" i="11"/>
  <c r="L15" i="11"/>
  <c r="L14" i="11"/>
  <c r="L13" i="11"/>
  <c r="L12" i="11"/>
  <c r="H77" i="11"/>
  <c r="H72" i="11"/>
  <c r="J72" i="11" s="1"/>
  <c r="H68" i="11"/>
  <c r="J68" i="11" s="1"/>
  <c r="H67" i="11"/>
  <c r="J67" i="11" s="1"/>
  <c r="H66" i="11"/>
  <c r="J66" i="11" s="1"/>
  <c r="H65" i="11"/>
  <c r="H64" i="11"/>
  <c r="H60" i="11"/>
  <c r="J60" i="11" s="1"/>
  <c r="H59" i="11"/>
  <c r="J59" i="11" s="1"/>
  <c r="H58" i="11"/>
  <c r="J58" i="11" s="1"/>
  <c r="H57" i="11"/>
  <c r="H56" i="11"/>
  <c r="J56" i="11" s="1"/>
  <c r="H55" i="11"/>
  <c r="H54" i="11"/>
  <c r="J54" i="11" s="1"/>
  <c r="H53" i="11"/>
  <c r="J53" i="11" s="1"/>
  <c r="H52" i="11"/>
  <c r="H51" i="11"/>
  <c r="J51" i="11" s="1"/>
  <c r="H50" i="11"/>
  <c r="H49" i="11"/>
  <c r="H48" i="11"/>
  <c r="I48" i="11" s="1"/>
  <c r="H47" i="11"/>
  <c r="J47" i="11" s="1"/>
  <c r="H46" i="11"/>
  <c r="H45" i="11"/>
  <c r="I45" i="11" s="1"/>
  <c r="H44" i="11"/>
  <c r="J44" i="11" s="1"/>
  <c r="H43" i="11"/>
  <c r="H42" i="11"/>
  <c r="H41" i="11"/>
  <c r="H40" i="11"/>
  <c r="H39" i="11"/>
  <c r="H38" i="11"/>
  <c r="H37" i="11"/>
  <c r="H36" i="11"/>
  <c r="J36" i="11" s="1"/>
  <c r="H35" i="11"/>
  <c r="J35" i="11" s="1"/>
  <c r="H34" i="11"/>
  <c r="J34" i="11" s="1"/>
  <c r="H33" i="11"/>
  <c r="H32" i="11"/>
  <c r="H31" i="11"/>
  <c r="H30" i="11"/>
  <c r="H29" i="11"/>
  <c r="J29" i="11" s="1"/>
  <c r="H28" i="11"/>
  <c r="H27" i="11"/>
  <c r="H26" i="11"/>
  <c r="H25" i="11"/>
  <c r="H24" i="11"/>
  <c r="H23" i="11"/>
  <c r="H22" i="11"/>
  <c r="J22" i="11" s="1"/>
  <c r="H21" i="11"/>
  <c r="H20" i="11"/>
  <c r="H19" i="11"/>
  <c r="H18" i="11"/>
  <c r="H17" i="11"/>
  <c r="H16" i="11"/>
  <c r="H15" i="11"/>
  <c r="H14" i="11"/>
  <c r="H13" i="11"/>
  <c r="H12" i="11"/>
  <c r="E10" i="11"/>
  <c r="BY10" i="11" s="1"/>
  <c r="BV68" i="11"/>
  <c r="BU68" i="11"/>
  <c r="BR68" i="11"/>
  <c r="BQ68" i="11"/>
  <c r="BR67" i="11"/>
  <c r="BQ67" i="11"/>
  <c r="BN68" i="11"/>
  <c r="BM68" i="11"/>
  <c r="BN67" i="11"/>
  <c r="BM67" i="11"/>
  <c r="BN66" i="11"/>
  <c r="BM66" i="11"/>
  <c r="BJ68" i="11"/>
  <c r="BI68" i="11"/>
  <c r="BJ67" i="11"/>
  <c r="BI67" i="11"/>
  <c r="BJ66" i="11"/>
  <c r="BI66" i="11"/>
  <c r="BJ65" i="11"/>
  <c r="BI65" i="11"/>
  <c r="P11" i="11"/>
  <c r="O11" i="11"/>
  <c r="L11" i="11"/>
  <c r="K11" i="11"/>
  <c r="H11" i="11"/>
  <c r="G11" i="11"/>
  <c r="D77" i="11"/>
  <c r="D72" i="11"/>
  <c r="D70" i="11"/>
  <c r="CB70" i="11" s="1"/>
  <c r="D60" i="11"/>
  <c r="D59" i="11"/>
  <c r="F59" i="11" s="1"/>
  <c r="D58" i="11"/>
  <c r="F58" i="11" s="1"/>
  <c r="D57" i="11"/>
  <c r="D56" i="11"/>
  <c r="F56" i="11" s="1"/>
  <c r="D55" i="11"/>
  <c r="D54" i="11"/>
  <c r="D53" i="11"/>
  <c r="D52" i="11"/>
  <c r="D51" i="11"/>
  <c r="F51" i="11" s="1"/>
  <c r="D50" i="11"/>
  <c r="F50" i="11" s="1"/>
  <c r="D49" i="11"/>
  <c r="D48" i="11"/>
  <c r="F48" i="11" s="1"/>
  <c r="D47" i="11"/>
  <c r="D46" i="11"/>
  <c r="D45" i="11"/>
  <c r="F45" i="11" s="1"/>
  <c r="D44" i="11"/>
  <c r="F44" i="11" s="1"/>
  <c r="D43" i="11"/>
  <c r="D42" i="11"/>
  <c r="D41" i="11"/>
  <c r="D40" i="11"/>
  <c r="D39" i="11"/>
  <c r="D38" i="11"/>
  <c r="F38" i="11" s="1"/>
  <c r="D37" i="11"/>
  <c r="D36" i="11"/>
  <c r="F36" i="11" s="1"/>
  <c r="D35" i="11"/>
  <c r="E35" i="11" s="1"/>
  <c r="D34" i="11"/>
  <c r="D33" i="11"/>
  <c r="D32" i="11"/>
  <c r="D31" i="11"/>
  <c r="F31" i="11" s="1"/>
  <c r="D30" i="11"/>
  <c r="D29" i="11"/>
  <c r="F29" i="11" s="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1" i="11"/>
  <c r="CB11" i="11" s="1"/>
  <c r="C11" i="11"/>
  <c r="AA11" i="11" s="1"/>
  <c r="AY77" i="11"/>
  <c r="AU77" i="11"/>
  <c r="AQ77" i="11"/>
  <c r="AM77" i="11"/>
  <c r="AE77" i="11"/>
  <c r="AA77" i="11"/>
  <c r="W77" i="11"/>
  <c r="S77" i="11"/>
  <c r="O77" i="11"/>
  <c r="K77" i="11"/>
  <c r="G77" i="11"/>
  <c r="C77" i="11"/>
  <c r="AM71" i="11"/>
  <c r="AY72" i="11"/>
  <c r="AU72" i="11"/>
  <c r="AQ72" i="11"/>
  <c r="AE72" i="11"/>
  <c r="AA72" i="11"/>
  <c r="W72" i="11"/>
  <c r="S72" i="11"/>
  <c r="O72" i="11"/>
  <c r="K72" i="11"/>
  <c r="G72" i="11"/>
  <c r="C72" i="11"/>
  <c r="C70" i="11"/>
  <c r="CA70" i="11" s="1"/>
  <c r="BW60" i="11"/>
  <c r="BW59" i="11"/>
  <c r="BW58" i="11"/>
  <c r="BW57" i="11"/>
  <c r="BW56" i="11"/>
  <c r="BW55" i="11"/>
  <c r="BW54" i="11"/>
  <c r="BW53" i="11"/>
  <c r="BW52" i="11"/>
  <c r="BW51" i="11"/>
  <c r="BW50" i="11"/>
  <c r="BW49" i="11"/>
  <c r="BW48" i="11"/>
  <c r="BW47" i="11"/>
  <c r="BW46" i="11"/>
  <c r="BW45" i="11"/>
  <c r="BW44" i="11"/>
  <c r="BW43" i="11"/>
  <c r="BW42" i="11"/>
  <c r="BW41" i="11"/>
  <c r="BW40" i="11"/>
  <c r="BW39" i="11"/>
  <c r="BW38" i="11"/>
  <c r="BW37" i="11"/>
  <c r="BW36" i="11"/>
  <c r="BW35" i="11"/>
  <c r="BW34" i="11"/>
  <c r="BW33" i="11"/>
  <c r="BW32" i="11"/>
  <c r="BW31" i="11"/>
  <c r="BW30" i="11"/>
  <c r="BW29" i="11"/>
  <c r="BW28" i="11"/>
  <c r="BW27" i="11"/>
  <c r="BW26" i="11"/>
  <c r="BW25" i="11"/>
  <c r="BW24" i="11"/>
  <c r="BW23" i="11"/>
  <c r="BW22" i="11"/>
  <c r="BW21" i="11"/>
  <c r="BW20" i="11"/>
  <c r="BW19" i="11"/>
  <c r="BW18" i="11"/>
  <c r="BW17" i="11"/>
  <c r="BW16" i="11"/>
  <c r="BW15" i="11"/>
  <c r="BW14" i="11"/>
  <c r="BW13" i="11"/>
  <c r="BW12" i="11"/>
  <c r="BS60" i="11"/>
  <c r="BS59" i="11"/>
  <c r="BS58" i="11"/>
  <c r="BS57" i="11"/>
  <c r="BS56" i="11"/>
  <c r="BS55" i="11"/>
  <c r="BS54" i="11"/>
  <c r="BS53" i="11"/>
  <c r="BS52" i="11"/>
  <c r="BS51" i="11"/>
  <c r="BS50" i="11"/>
  <c r="BS49" i="11"/>
  <c r="BS48" i="11"/>
  <c r="BS47" i="11"/>
  <c r="BS46" i="11"/>
  <c r="BS45" i="11"/>
  <c r="BS44" i="11"/>
  <c r="BS43" i="11"/>
  <c r="BS42" i="11"/>
  <c r="BS41" i="11"/>
  <c r="BS40" i="11"/>
  <c r="BS39" i="11"/>
  <c r="BS38" i="11"/>
  <c r="BS37" i="11"/>
  <c r="BS36" i="11"/>
  <c r="BS35" i="11"/>
  <c r="BS34" i="11"/>
  <c r="BS33" i="11"/>
  <c r="BS32" i="11"/>
  <c r="BS31" i="11"/>
  <c r="BS30" i="11"/>
  <c r="BS29" i="11"/>
  <c r="BS28" i="11"/>
  <c r="BS27" i="11"/>
  <c r="BS26" i="11"/>
  <c r="BS25" i="11"/>
  <c r="BS24" i="11"/>
  <c r="BS23" i="11"/>
  <c r="BS22" i="11"/>
  <c r="BS21" i="11"/>
  <c r="BS20" i="11"/>
  <c r="BS19" i="11"/>
  <c r="BS18" i="11"/>
  <c r="BS17" i="11"/>
  <c r="BS16" i="11"/>
  <c r="BS15" i="11"/>
  <c r="BS14" i="11"/>
  <c r="BS13" i="11"/>
  <c r="BS12" i="11"/>
  <c r="BO60" i="11"/>
  <c r="BO59" i="11"/>
  <c r="BO58" i="11"/>
  <c r="BO57" i="11"/>
  <c r="BO56" i="11"/>
  <c r="BO55" i="11"/>
  <c r="BO54" i="11"/>
  <c r="BO53" i="11"/>
  <c r="BO52" i="11"/>
  <c r="BO51" i="11"/>
  <c r="BO50" i="11"/>
  <c r="BO49" i="11"/>
  <c r="BO48" i="11"/>
  <c r="BO47" i="11"/>
  <c r="BO46" i="11"/>
  <c r="BO45" i="11"/>
  <c r="BO44" i="11"/>
  <c r="BO43" i="11"/>
  <c r="BO42" i="11"/>
  <c r="BO41" i="11"/>
  <c r="BO40" i="11"/>
  <c r="BO39" i="11"/>
  <c r="BO38" i="11"/>
  <c r="BO37" i="11"/>
  <c r="BO36" i="11"/>
  <c r="BO35" i="11"/>
  <c r="BO34" i="11"/>
  <c r="BO33" i="11"/>
  <c r="BO32" i="11"/>
  <c r="BO31" i="11"/>
  <c r="BO30" i="11"/>
  <c r="BO29" i="11"/>
  <c r="BO28" i="11"/>
  <c r="BO27" i="11"/>
  <c r="BO26" i="11"/>
  <c r="BO25" i="11"/>
  <c r="BO24" i="11"/>
  <c r="BO23" i="11"/>
  <c r="BO22" i="11"/>
  <c r="BO21" i="11"/>
  <c r="BO20" i="11"/>
  <c r="BO19" i="11"/>
  <c r="BO18" i="11"/>
  <c r="BO17" i="11"/>
  <c r="BO16" i="11"/>
  <c r="BO15" i="11"/>
  <c r="BO14" i="11"/>
  <c r="BO13" i="11"/>
  <c r="BO12" i="11"/>
  <c r="BK12" i="11"/>
  <c r="AY60" i="11"/>
  <c r="AY59" i="11"/>
  <c r="AY58" i="11"/>
  <c r="AY57" i="11"/>
  <c r="AY56" i="11"/>
  <c r="AY55" i="11"/>
  <c r="AY54" i="11"/>
  <c r="AY53" i="11"/>
  <c r="AY52" i="11"/>
  <c r="AY51" i="11"/>
  <c r="AY50" i="11"/>
  <c r="AY48" i="11"/>
  <c r="AY47" i="11"/>
  <c r="AY46" i="11"/>
  <c r="AY45" i="11"/>
  <c r="AY38" i="11"/>
  <c r="AY34" i="11"/>
  <c r="AY31" i="11"/>
  <c r="AY30" i="11"/>
  <c r="AY29" i="11"/>
  <c r="AY28" i="11"/>
  <c r="AY24" i="11"/>
  <c r="AY23" i="11"/>
  <c r="AY20" i="11"/>
  <c r="AY12" i="11"/>
  <c r="AU60" i="11"/>
  <c r="AU59" i="11"/>
  <c r="AU58" i="11"/>
  <c r="AU57" i="11"/>
  <c r="AU56" i="11"/>
  <c r="AU55" i="11"/>
  <c r="AU54" i="11"/>
  <c r="AU53" i="11"/>
  <c r="AU52" i="11"/>
  <c r="AU51" i="11"/>
  <c r="AU50" i="11"/>
  <c r="AU49" i="11"/>
  <c r="AU48" i="11"/>
  <c r="AU47" i="11"/>
  <c r="AU46" i="11"/>
  <c r="AU45" i="11"/>
  <c r="AU44" i="11"/>
  <c r="AU43" i="11"/>
  <c r="AU42" i="11"/>
  <c r="AU41" i="11"/>
  <c r="AU40" i="11"/>
  <c r="AU39" i="11"/>
  <c r="AU38" i="11"/>
  <c r="BC38" i="11" s="1"/>
  <c r="AU37" i="11"/>
  <c r="AU36" i="11"/>
  <c r="AU35" i="11"/>
  <c r="AU34" i="11"/>
  <c r="AU33" i="11"/>
  <c r="AU32" i="11"/>
  <c r="AU31" i="11"/>
  <c r="AU30" i="11"/>
  <c r="AU29" i="11"/>
  <c r="AU28" i="11"/>
  <c r="AU27" i="11"/>
  <c r="AU26" i="11"/>
  <c r="AU25" i="11"/>
  <c r="AU24" i="11"/>
  <c r="AU23" i="11"/>
  <c r="AU22" i="11"/>
  <c r="AU21" i="11"/>
  <c r="AU20" i="11"/>
  <c r="AU19" i="11"/>
  <c r="AU18" i="11"/>
  <c r="AU17" i="11"/>
  <c r="AU16" i="11"/>
  <c r="AU15" i="11"/>
  <c r="AU12" i="11"/>
  <c r="AQ12" i="11"/>
  <c r="AM12" i="11"/>
  <c r="AE12" i="11"/>
  <c r="AA60" i="11"/>
  <c r="AA59" i="11"/>
  <c r="AA58" i="11"/>
  <c r="AA57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2" i="11"/>
  <c r="AA41" i="11"/>
  <c r="AA40" i="11"/>
  <c r="AA39" i="11"/>
  <c r="AA38" i="11"/>
  <c r="AA37" i="11"/>
  <c r="AA36" i="11"/>
  <c r="AA35" i="11"/>
  <c r="AA34" i="11"/>
  <c r="AA33" i="11"/>
  <c r="AA32" i="11"/>
  <c r="AA31" i="11"/>
  <c r="AA30" i="11"/>
  <c r="AA29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W60" i="11"/>
  <c r="W59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2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2" i="11"/>
  <c r="K60" i="11"/>
  <c r="K12" i="11"/>
  <c r="G12" i="11"/>
  <c r="A3" i="11"/>
  <c r="I19" i="8"/>
  <c r="M19" i="8" s="1"/>
  <c r="I17" i="8"/>
  <c r="M17" i="8" s="1"/>
  <c r="I15" i="8"/>
  <c r="M15" i="8" s="1"/>
  <c r="I24" i="8"/>
  <c r="I13" i="8"/>
  <c r="M13" i="8" s="1"/>
  <c r="I11" i="8"/>
  <c r="M11" i="8" s="1"/>
  <c r="U58" i="4"/>
  <c r="U71" i="4"/>
  <c r="U48" i="4"/>
  <c r="A2" i="7"/>
  <c r="A2" i="6"/>
  <c r="A4" i="4"/>
  <c r="S61" i="4"/>
  <c r="R61" i="4"/>
  <c r="N61" i="4"/>
  <c r="I61" i="4"/>
  <c r="H61" i="4"/>
  <c r="G61" i="4"/>
  <c r="F61" i="4"/>
  <c r="T61" i="4"/>
  <c r="U59" i="4"/>
  <c r="U56" i="4"/>
  <c r="A1" i="6"/>
  <c r="A1" i="7"/>
  <c r="A2" i="4"/>
  <c r="U77" i="4"/>
  <c r="U20" i="4"/>
  <c r="U29" i="4"/>
  <c r="U35" i="4"/>
  <c r="U45" i="4"/>
  <c r="U53" i="4"/>
  <c r="U54" i="4"/>
  <c r="U70" i="4"/>
  <c r="C42" i="7"/>
  <c r="D42" i="7"/>
  <c r="E42" i="7"/>
  <c r="F42" i="7"/>
  <c r="D64" i="11"/>
  <c r="D65" i="11"/>
  <c r="D66" i="11"/>
  <c r="F66" i="11" s="1"/>
  <c r="D67" i="11"/>
  <c r="F67" i="11" s="1"/>
  <c r="D68" i="11"/>
  <c r="F68" i="11" s="1"/>
  <c r="AT20" i="11" l="1"/>
  <c r="BZ12" i="11"/>
  <c r="BZ28" i="11"/>
  <c r="BB55" i="11"/>
  <c r="AT34" i="11"/>
  <c r="BN55" i="11"/>
  <c r="BZ26" i="11"/>
  <c r="J40" i="11"/>
  <c r="N40" i="11"/>
  <c r="F24" i="11"/>
  <c r="AT43" i="11"/>
  <c r="BZ15" i="11"/>
  <c r="BZ31" i="11"/>
  <c r="I40" i="11"/>
  <c r="E26" i="8"/>
  <c r="AQ42" i="11"/>
  <c r="AQ41" i="11"/>
  <c r="AQ39" i="11"/>
  <c r="AQ37" i="11"/>
  <c r="AQ32" i="11"/>
  <c r="AQ27" i="11"/>
  <c r="AQ26" i="11"/>
  <c r="AQ25" i="11"/>
  <c r="AY14" i="11"/>
  <c r="BA14" i="11" s="1"/>
  <c r="BB14" i="11" s="1"/>
  <c r="AQ14" i="11"/>
  <c r="BT11" i="11"/>
  <c r="N57" i="11"/>
  <c r="BU15" i="11"/>
  <c r="BU19" i="11"/>
  <c r="BU23" i="11"/>
  <c r="BU27" i="11"/>
  <c r="BY14" i="11"/>
  <c r="BZ14" i="11" s="1"/>
  <c r="BY26" i="11"/>
  <c r="BY38" i="11"/>
  <c r="BY42" i="11"/>
  <c r="BZ42" i="11" s="1"/>
  <c r="BY46" i="11"/>
  <c r="BY50" i="11"/>
  <c r="BY54" i="11"/>
  <c r="BY58" i="11"/>
  <c r="Q18" i="11"/>
  <c r="Q22" i="11"/>
  <c r="Q26" i="11"/>
  <c r="Q34" i="11"/>
  <c r="Q38" i="11"/>
  <c r="Q42" i="11"/>
  <c r="Q46" i="11"/>
  <c r="Q50" i="11"/>
  <c r="Q54" i="11"/>
  <c r="Q58" i="11"/>
  <c r="AG54" i="11"/>
  <c r="CA72" i="11"/>
  <c r="AO72" i="11"/>
  <c r="AP72" i="11" s="1"/>
  <c r="AX17" i="11"/>
  <c r="AP44" i="11"/>
  <c r="BA30" i="11"/>
  <c r="BB30" i="11" s="1"/>
  <c r="BA50" i="11"/>
  <c r="BB50" i="11" s="1"/>
  <c r="BA58" i="11"/>
  <c r="BB58" i="11" s="1"/>
  <c r="AK12" i="11"/>
  <c r="AO35" i="11"/>
  <c r="AL31" i="11"/>
  <c r="BU13" i="11"/>
  <c r="BU17" i="11"/>
  <c r="BU21" i="11"/>
  <c r="BU25" i="11"/>
  <c r="BU53" i="11"/>
  <c r="BU57" i="11"/>
  <c r="BY12" i="11"/>
  <c r="BY16" i="11"/>
  <c r="BZ16" i="11" s="1"/>
  <c r="BY20" i="11"/>
  <c r="BZ20" i="11" s="1"/>
  <c r="BY24" i="11"/>
  <c r="BZ24" i="11" s="1"/>
  <c r="BY28" i="11"/>
  <c r="BY44" i="11"/>
  <c r="BY48" i="11"/>
  <c r="BY56" i="11"/>
  <c r="BY60" i="11"/>
  <c r="BA72" i="11"/>
  <c r="AK39" i="11"/>
  <c r="AL39" i="11" s="1"/>
  <c r="BM53" i="11"/>
  <c r="AT24" i="11"/>
  <c r="BI55" i="11"/>
  <c r="BJ55" i="11" s="1"/>
  <c r="N44" i="11"/>
  <c r="AH24" i="11"/>
  <c r="E52" i="11"/>
  <c r="F52" i="11" s="1"/>
  <c r="U36" i="11"/>
  <c r="U40" i="11"/>
  <c r="U44" i="11"/>
  <c r="U48" i="11"/>
  <c r="U56" i="11"/>
  <c r="U60" i="11"/>
  <c r="AG20" i="11"/>
  <c r="AH20" i="11" s="1"/>
  <c r="AK44" i="11"/>
  <c r="AS48" i="11"/>
  <c r="AP60" i="11"/>
  <c r="I44" i="11"/>
  <c r="Y16" i="11"/>
  <c r="AS52" i="11"/>
  <c r="I52" i="11"/>
  <c r="J52" i="11" s="1"/>
  <c r="M52" i="11"/>
  <c r="N52" i="11" s="1"/>
  <c r="AO51" i="11"/>
  <c r="AW17" i="11"/>
  <c r="AW25" i="11"/>
  <c r="AX25" i="11" s="1"/>
  <c r="AW45" i="11"/>
  <c r="AW57" i="11"/>
  <c r="BA34" i="11"/>
  <c r="BB34" i="11" s="1"/>
  <c r="BQ16" i="11"/>
  <c r="BQ20" i="11"/>
  <c r="BQ36" i="11"/>
  <c r="BQ44" i="11"/>
  <c r="BQ48" i="11"/>
  <c r="AL43" i="11"/>
  <c r="AT56" i="11"/>
  <c r="E50" i="11"/>
  <c r="I36" i="11"/>
  <c r="I60" i="11"/>
  <c r="M56" i="11"/>
  <c r="AG12" i="11"/>
  <c r="AH12" i="11" s="1"/>
  <c r="AG60" i="11"/>
  <c r="AH60" i="11" s="1"/>
  <c r="AK35" i="11"/>
  <c r="AO59" i="11"/>
  <c r="AS28" i="11"/>
  <c r="BA38" i="11"/>
  <c r="BB38" i="11" s="1"/>
  <c r="BI19" i="11"/>
  <c r="BJ19" i="11" s="1"/>
  <c r="BM45" i="11"/>
  <c r="BU12" i="11"/>
  <c r="AK15" i="11"/>
  <c r="AL15" i="11" s="1"/>
  <c r="AO47" i="11"/>
  <c r="AS20" i="11"/>
  <c r="BA46" i="11"/>
  <c r="BI59" i="11"/>
  <c r="BM57" i="11"/>
  <c r="BN57" i="11" s="1"/>
  <c r="E58" i="11"/>
  <c r="Y12" i="11"/>
  <c r="AW29" i="11"/>
  <c r="AW49" i="11"/>
  <c r="BQ28" i="11"/>
  <c r="Q9" i="8"/>
  <c r="Y53" i="11"/>
  <c r="AK36" i="11"/>
  <c r="AL36" i="11" s="1"/>
  <c r="AW22" i="11"/>
  <c r="AX22" i="11" s="1"/>
  <c r="AW42" i="11"/>
  <c r="AX42" i="11" s="1"/>
  <c r="AK28" i="11"/>
  <c r="AL28" i="11" s="1"/>
  <c r="AW14" i="11"/>
  <c r="AW26" i="11"/>
  <c r="AX26" i="11" s="1"/>
  <c r="AW34" i="11"/>
  <c r="AW38" i="11"/>
  <c r="Y57" i="11"/>
  <c r="AG37" i="11"/>
  <c r="BO11" i="11"/>
  <c r="BS11" i="11"/>
  <c r="BN60" i="11"/>
  <c r="M43" i="11"/>
  <c r="N43" i="11" s="1"/>
  <c r="J48" i="11"/>
  <c r="I55" i="11"/>
  <c r="J55" i="11" s="1"/>
  <c r="BM40" i="11"/>
  <c r="BN40" i="11" s="1"/>
  <c r="AH55" i="11"/>
  <c r="AC23" i="11"/>
  <c r="AC31" i="11"/>
  <c r="AC43" i="11"/>
  <c r="AC55" i="11"/>
  <c r="BU28" i="11"/>
  <c r="BU52" i="11"/>
  <c r="BY23" i="11"/>
  <c r="BZ23" i="11" s="1"/>
  <c r="AC15" i="11"/>
  <c r="AC19" i="11"/>
  <c r="AC27" i="11"/>
  <c r="AC35" i="11"/>
  <c r="AC39" i="11"/>
  <c r="AC47" i="11"/>
  <c r="AC51" i="11"/>
  <c r="AC59" i="11"/>
  <c r="BU32" i="11"/>
  <c r="BU44" i="11"/>
  <c r="BU48" i="11"/>
  <c r="BU56" i="11"/>
  <c r="BU60" i="11"/>
  <c r="BY19" i="11"/>
  <c r="BZ19" i="11" s="1"/>
  <c r="BY27" i="11"/>
  <c r="BZ27" i="11" s="1"/>
  <c r="BY47" i="11"/>
  <c r="BY51" i="11"/>
  <c r="BY59" i="11"/>
  <c r="M55" i="11"/>
  <c r="N55" i="11" s="1"/>
  <c r="AO58" i="11"/>
  <c r="E45" i="11"/>
  <c r="I57" i="11"/>
  <c r="J57" i="11" s="1"/>
  <c r="AK20" i="11"/>
  <c r="AK32" i="11"/>
  <c r="AL32" i="11" s="1"/>
  <c r="AK40" i="11"/>
  <c r="BM58" i="11"/>
  <c r="AK24" i="11"/>
  <c r="I41" i="11"/>
  <c r="J41" i="11" s="1"/>
  <c r="AK16" i="11"/>
  <c r="AL16" i="11" s="1"/>
  <c r="BI48" i="11"/>
  <c r="BM38" i="11"/>
  <c r="BD32" i="11"/>
  <c r="AY16" i="11"/>
  <c r="BA16" i="11" s="1"/>
  <c r="BB16" i="11" s="1"/>
  <c r="AQ16" i="11"/>
  <c r="AY15" i="11"/>
  <c r="BA15" i="11" s="1"/>
  <c r="BB15" i="11" s="1"/>
  <c r="AY22" i="11"/>
  <c r="BA22" i="11" s="1"/>
  <c r="BB22" i="11" s="1"/>
  <c r="AQ22" i="11"/>
  <c r="AY18" i="11"/>
  <c r="BA18" i="11" s="1"/>
  <c r="BB18" i="11" s="1"/>
  <c r="AY49" i="11"/>
  <c r="BA49" i="11" s="1"/>
  <c r="BB49" i="11" s="1"/>
  <c r="AY33" i="11"/>
  <c r="BA33" i="11" s="1"/>
  <c r="BB33" i="11" s="1"/>
  <c r="AY21" i="11"/>
  <c r="BA21" i="11" s="1"/>
  <c r="BB21" i="11" s="1"/>
  <c r="AQ21" i="11"/>
  <c r="AY17" i="11"/>
  <c r="BA17" i="11" s="1"/>
  <c r="BB17" i="11" s="1"/>
  <c r="AY44" i="11"/>
  <c r="BA44" i="11" s="1"/>
  <c r="BB44" i="11" s="1"/>
  <c r="AQ44" i="11"/>
  <c r="AY40" i="11"/>
  <c r="BA40" i="11" s="1"/>
  <c r="BB40" i="11" s="1"/>
  <c r="AQ40" i="11"/>
  <c r="I47" i="11"/>
  <c r="BM12" i="11"/>
  <c r="BN12" i="11" s="1"/>
  <c r="M77" i="11"/>
  <c r="N77" i="11" s="1"/>
  <c r="AW40" i="11"/>
  <c r="AX40" i="11" s="1"/>
  <c r="BQ35" i="11"/>
  <c r="BQ59" i="11"/>
  <c r="AK10" i="11"/>
  <c r="AS10" i="11"/>
  <c r="M51" i="11"/>
  <c r="AW44" i="11"/>
  <c r="AX44" i="11" s="1"/>
  <c r="AW48" i="11"/>
  <c r="AW52" i="11"/>
  <c r="AW60" i="11"/>
  <c r="BI54" i="11"/>
  <c r="BM24" i="11"/>
  <c r="BN24" i="11" s="1"/>
  <c r="BM48" i="11"/>
  <c r="BQ27" i="11"/>
  <c r="BQ31" i="11"/>
  <c r="BQ39" i="11"/>
  <c r="BQ43" i="11"/>
  <c r="BQ47" i="11"/>
  <c r="BQ51" i="11"/>
  <c r="BQ55" i="11"/>
  <c r="Q10" i="11"/>
  <c r="E14" i="11"/>
  <c r="F14" i="11" s="1"/>
  <c r="Y15" i="11"/>
  <c r="Y55" i="11"/>
  <c r="Y59" i="11"/>
  <c r="AO54" i="11"/>
  <c r="AS43" i="11"/>
  <c r="AH51" i="11"/>
  <c r="CA11" i="11"/>
  <c r="AG45" i="11"/>
  <c r="AO12" i="11"/>
  <c r="AP12" i="11" s="1"/>
  <c r="AS29" i="11"/>
  <c r="BI36" i="11"/>
  <c r="BM50" i="11"/>
  <c r="J45" i="11"/>
  <c r="BD22" i="11"/>
  <c r="AQ11" i="11"/>
  <c r="Q41" i="11"/>
  <c r="Q53" i="11"/>
  <c r="AS57" i="11"/>
  <c r="AT57" i="11" s="1"/>
  <c r="BA51" i="11"/>
  <c r="BA55" i="11"/>
  <c r="BA59" i="11"/>
  <c r="BI40" i="11"/>
  <c r="BJ40" i="11" s="1"/>
  <c r="BQ60" i="11"/>
  <c r="BN46" i="11"/>
  <c r="BJ44" i="11"/>
  <c r="BC11" i="11"/>
  <c r="AU11" i="11"/>
  <c r="BW11" i="11"/>
  <c r="AI11" i="11"/>
  <c r="I53" i="11"/>
  <c r="Q37" i="11"/>
  <c r="Q45" i="11"/>
  <c r="Q49" i="11"/>
  <c r="Q57" i="11"/>
  <c r="AG49" i="11"/>
  <c r="AH49" i="11" s="1"/>
  <c r="AG57" i="11"/>
  <c r="AH57" i="11" s="1"/>
  <c r="AG53" i="11"/>
  <c r="BA47" i="11"/>
  <c r="BM34" i="11"/>
  <c r="BN34" i="11" s="1"/>
  <c r="BQ37" i="11"/>
  <c r="BQ41" i="11"/>
  <c r="BQ53" i="11"/>
  <c r="BQ57" i="11"/>
  <c r="M29" i="11"/>
  <c r="N29" i="11" s="1"/>
  <c r="AC13" i="11"/>
  <c r="AC17" i="11"/>
  <c r="AC21" i="11"/>
  <c r="AC25" i="11"/>
  <c r="AC29" i="11"/>
  <c r="AC33" i="11"/>
  <c r="AC37" i="11"/>
  <c r="AC41" i="11"/>
  <c r="AC45" i="11"/>
  <c r="AC49" i="11"/>
  <c r="AC53" i="11"/>
  <c r="AC57" i="11"/>
  <c r="I29" i="11"/>
  <c r="M53" i="11"/>
  <c r="U13" i="11"/>
  <c r="U17" i="11"/>
  <c r="U29" i="11"/>
  <c r="U33" i="11"/>
  <c r="U37" i="11"/>
  <c r="U49" i="11"/>
  <c r="U53" i="11"/>
  <c r="U57" i="11"/>
  <c r="E24" i="11"/>
  <c r="E56" i="11"/>
  <c r="AH46" i="11"/>
  <c r="AG46" i="11"/>
  <c r="AP29" i="11"/>
  <c r="AO29" i="11"/>
  <c r="AT38" i="11"/>
  <c r="BD38" i="11"/>
  <c r="I34" i="11"/>
  <c r="BU34" i="11"/>
  <c r="BU38" i="11"/>
  <c r="BU46" i="11"/>
  <c r="BU50" i="11"/>
  <c r="BU58" i="11"/>
  <c r="BY17" i="11"/>
  <c r="BY29" i="11"/>
  <c r="BY37" i="11"/>
  <c r="BY45" i="11"/>
  <c r="M50" i="11"/>
  <c r="M54" i="11"/>
  <c r="AC14" i="11"/>
  <c r="AC18" i="11"/>
  <c r="AC22" i="11"/>
  <c r="AC26" i="11"/>
  <c r="AC30" i="11"/>
  <c r="AC34" i="11"/>
  <c r="AC38" i="11"/>
  <c r="AC42" i="11"/>
  <c r="AC46" i="11"/>
  <c r="AC50" i="11"/>
  <c r="AC54" i="11"/>
  <c r="AC58" i="11"/>
  <c r="AG14" i="11"/>
  <c r="AH14" i="11" s="1"/>
  <c r="AG38" i="11"/>
  <c r="J38" i="11"/>
  <c r="I38" i="11"/>
  <c r="N38" i="11"/>
  <c r="M38" i="11"/>
  <c r="AH58" i="11"/>
  <c r="AG58" i="11"/>
  <c r="BA24" i="11"/>
  <c r="BB24" i="11" s="1"/>
  <c r="BU30" i="11"/>
  <c r="BU42" i="11"/>
  <c r="BU54" i="11"/>
  <c r="BY13" i="11"/>
  <c r="BY21" i="11"/>
  <c r="BY33" i="11"/>
  <c r="BZ33" i="11" s="1"/>
  <c r="BY41" i="11"/>
  <c r="BZ41" i="11" s="1"/>
  <c r="BY49" i="11"/>
  <c r="BZ49" i="11" s="1"/>
  <c r="BY53" i="11"/>
  <c r="BY57" i="11"/>
  <c r="Q72" i="11"/>
  <c r="BD48" i="11"/>
  <c r="BF48" i="11" s="1"/>
  <c r="CB27" i="11"/>
  <c r="AG50" i="11"/>
  <c r="AS50" i="11"/>
  <c r="AS54" i="11"/>
  <c r="F34" i="11"/>
  <c r="E34" i="11"/>
  <c r="F54" i="11"/>
  <c r="E54" i="11"/>
  <c r="BI29" i="11"/>
  <c r="BG11" i="11"/>
  <c r="S11" i="11"/>
  <c r="AM11" i="11"/>
  <c r="CC10" i="11"/>
  <c r="BK11" i="11"/>
  <c r="CB52" i="11"/>
  <c r="I10" i="11"/>
  <c r="I59" i="11"/>
  <c r="M47" i="11"/>
  <c r="U39" i="11"/>
  <c r="U43" i="11"/>
  <c r="U47" i="11"/>
  <c r="U51" i="11"/>
  <c r="U59" i="11"/>
  <c r="Y18" i="11"/>
  <c r="Y22" i="11"/>
  <c r="Y26" i="11"/>
  <c r="Y30" i="11"/>
  <c r="Y34" i="11"/>
  <c r="Y38" i="11"/>
  <c r="Y42" i="11"/>
  <c r="Y46" i="11"/>
  <c r="Y50" i="11"/>
  <c r="Y54" i="11"/>
  <c r="Y58" i="11"/>
  <c r="AG35" i="11"/>
  <c r="AK14" i="11"/>
  <c r="AK18" i="11"/>
  <c r="AL18" i="11" s="1"/>
  <c r="AK22" i="11"/>
  <c r="AL22" i="11" s="1"/>
  <c r="AK26" i="11"/>
  <c r="AL26" i="11" s="1"/>
  <c r="AK46" i="11"/>
  <c r="AL46" i="11" s="1"/>
  <c r="AK50" i="11"/>
  <c r="AK54" i="11"/>
  <c r="AK58" i="11"/>
  <c r="AS38" i="11"/>
  <c r="AW15" i="11"/>
  <c r="AX15" i="11" s="1"/>
  <c r="AW19" i="11"/>
  <c r="AW39" i="11"/>
  <c r="AX39" i="11" s="1"/>
  <c r="AW43" i="11"/>
  <c r="AW51" i="11"/>
  <c r="AW55" i="11"/>
  <c r="BI45" i="11"/>
  <c r="BI58" i="11"/>
  <c r="BJ58" i="11" s="1"/>
  <c r="BM20" i="11"/>
  <c r="BN20" i="11" s="1"/>
  <c r="BM36" i="11"/>
  <c r="BM43" i="11"/>
  <c r="BN43" i="11" s="1"/>
  <c r="BM51" i="11"/>
  <c r="BM55" i="11"/>
  <c r="BQ30" i="11"/>
  <c r="BQ46" i="11"/>
  <c r="BQ50" i="11"/>
  <c r="U77" i="11"/>
  <c r="CB13" i="11"/>
  <c r="BQ10" i="11"/>
  <c r="AY11" i="11"/>
  <c r="W11" i="11"/>
  <c r="U10" i="11"/>
  <c r="BM10" i="11"/>
  <c r="AE11" i="11"/>
  <c r="BD55" i="11"/>
  <c r="Y10" i="11"/>
  <c r="E59" i="11"/>
  <c r="I51" i="11"/>
  <c r="Q15" i="11"/>
  <c r="Q19" i="11"/>
  <c r="Q23" i="11"/>
  <c r="Q27" i="11"/>
  <c r="Q31" i="11"/>
  <c r="Q35" i="11"/>
  <c r="Q39" i="11"/>
  <c r="Q43" i="11"/>
  <c r="Q47" i="11"/>
  <c r="Q51" i="11"/>
  <c r="Q55" i="11"/>
  <c r="Q59" i="11"/>
  <c r="U14" i="11"/>
  <c r="U18" i="11"/>
  <c r="U22" i="11"/>
  <c r="U26" i="11"/>
  <c r="U30" i="11"/>
  <c r="U34" i="11"/>
  <c r="AK17" i="11"/>
  <c r="AL17" i="11" s="1"/>
  <c r="AK21" i="11"/>
  <c r="AL21" i="11" s="1"/>
  <c r="AK25" i="11"/>
  <c r="AL25" i="11" s="1"/>
  <c r="AK29" i="11"/>
  <c r="AK33" i="11"/>
  <c r="AL33" i="11" s="1"/>
  <c r="AK37" i="11"/>
  <c r="AL37" i="11" s="1"/>
  <c r="AK41" i="11"/>
  <c r="AL41" i="11" s="1"/>
  <c r="AK45" i="11"/>
  <c r="AO50" i="11"/>
  <c r="AS46" i="11"/>
  <c r="AS55" i="11"/>
  <c r="AT55" i="11" s="1"/>
  <c r="AS59" i="11"/>
  <c r="BA20" i="11"/>
  <c r="BB20" i="11" s="1"/>
  <c r="BA48" i="11"/>
  <c r="BA53" i="11"/>
  <c r="Y72" i="11"/>
  <c r="AO71" i="11"/>
  <c r="AW77" i="11"/>
  <c r="AX77" i="11" s="1"/>
  <c r="BD36" i="11"/>
  <c r="BD53" i="11"/>
  <c r="BF53" i="11" s="1"/>
  <c r="BD57" i="11"/>
  <c r="BD15" i="11"/>
  <c r="BD19" i="11"/>
  <c r="BD39" i="11"/>
  <c r="BD43" i="11"/>
  <c r="BD51" i="11"/>
  <c r="BF51" i="11" s="1"/>
  <c r="T61" i="11"/>
  <c r="V61" i="11" s="1"/>
  <c r="BD26" i="11"/>
  <c r="M24" i="8"/>
  <c r="CB46" i="11"/>
  <c r="CB50" i="11"/>
  <c r="BD21" i="11"/>
  <c r="BD25" i="11"/>
  <c r="CB43" i="11"/>
  <c r="AY42" i="11"/>
  <c r="BA42" i="11" s="1"/>
  <c r="BB42" i="11" s="1"/>
  <c r="AY41" i="11"/>
  <c r="BA41" i="11" s="1"/>
  <c r="BB41" i="11" s="1"/>
  <c r="AY39" i="11"/>
  <c r="BA39" i="11" s="1"/>
  <c r="BB39" i="11" s="1"/>
  <c r="AY37" i="11"/>
  <c r="BA37" i="11" s="1"/>
  <c r="BB37" i="11" s="1"/>
  <c r="AY36" i="11"/>
  <c r="BA36" i="11" s="1"/>
  <c r="BB36" i="11" s="1"/>
  <c r="AY32" i="11"/>
  <c r="BA32" i="11" s="1"/>
  <c r="BB32" i="11" s="1"/>
  <c r="AY27" i="11"/>
  <c r="BA27" i="11" s="1"/>
  <c r="BB27" i="11" s="1"/>
  <c r="AY26" i="11"/>
  <c r="BA26" i="11" s="1"/>
  <c r="BB26" i="11" s="1"/>
  <c r="AY25" i="11"/>
  <c r="BA25" i="11" s="1"/>
  <c r="BB25" i="11" s="1"/>
  <c r="G24" i="8"/>
  <c r="BC56" i="11"/>
  <c r="Q24" i="8"/>
  <c r="BC53" i="11"/>
  <c r="BC48" i="11"/>
  <c r="E40" i="11"/>
  <c r="AW20" i="11"/>
  <c r="BC58" i="11"/>
  <c r="AG77" i="11"/>
  <c r="AH77" i="11" s="1"/>
  <c r="BO61" i="11"/>
  <c r="CA77" i="11"/>
  <c r="BC34" i="11"/>
  <c r="BQ25" i="11"/>
  <c r="BC35" i="11"/>
  <c r="BC51" i="11"/>
  <c r="BE51" i="11" s="1"/>
  <c r="Y77" i="11"/>
  <c r="BD65" i="11"/>
  <c r="BF65" i="11" s="1"/>
  <c r="E72" i="11"/>
  <c r="AK71" i="11"/>
  <c r="I72" i="11"/>
  <c r="M72" i="11"/>
  <c r="AC72" i="11"/>
  <c r="E48" i="11"/>
  <c r="E60" i="11"/>
  <c r="F60" i="11" s="1"/>
  <c r="I22" i="11"/>
  <c r="I54" i="11"/>
  <c r="I58" i="11"/>
  <c r="M40" i="11"/>
  <c r="M48" i="11"/>
  <c r="M60" i="11"/>
  <c r="N60" i="11" s="1"/>
  <c r="U38" i="11"/>
  <c r="U42" i="11"/>
  <c r="U46" i="11"/>
  <c r="U50" i="11"/>
  <c r="Y52" i="11"/>
  <c r="Y56" i="11"/>
  <c r="Y60" i="11"/>
  <c r="AW50" i="11"/>
  <c r="AW58" i="11"/>
  <c r="BA52" i="11"/>
  <c r="BB52" i="11" s="1"/>
  <c r="BA56" i="11"/>
  <c r="BM31" i="11"/>
  <c r="BN31" i="11" s="1"/>
  <c r="BQ26" i="11"/>
  <c r="BY55" i="11"/>
  <c r="CB37" i="11"/>
  <c r="BD28" i="11"/>
  <c r="BX61" i="11"/>
  <c r="BX74" i="11" s="1"/>
  <c r="J46" i="11"/>
  <c r="AS53" i="11"/>
  <c r="E36" i="11"/>
  <c r="E44" i="11"/>
  <c r="M14" i="11"/>
  <c r="Q36" i="11"/>
  <c r="Q40" i="11"/>
  <c r="Q44" i="11"/>
  <c r="Q48" i="11"/>
  <c r="Q52" i="11"/>
  <c r="Q56" i="11"/>
  <c r="Q60" i="11"/>
  <c r="U54" i="11"/>
  <c r="U58" i="11"/>
  <c r="AG44" i="11"/>
  <c r="AG48" i="11"/>
  <c r="AG52" i="11"/>
  <c r="AO40" i="11"/>
  <c r="AP40" i="11" s="1"/>
  <c r="AO52" i="11"/>
  <c r="AP52" i="11" s="1"/>
  <c r="BI47" i="11"/>
  <c r="BJ47" i="11" s="1"/>
  <c r="BQ15" i="11"/>
  <c r="BQ19" i="11"/>
  <c r="BY52" i="11"/>
  <c r="J50" i="11"/>
  <c r="H61" i="11"/>
  <c r="H74" i="11" s="1"/>
  <c r="AW46" i="11"/>
  <c r="BD46" i="11"/>
  <c r="BF46" i="11" s="1"/>
  <c r="F40" i="11"/>
  <c r="BD58" i="11"/>
  <c r="BD60" i="11"/>
  <c r="I14" i="11"/>
  <c r="M37" i="11"/>
  <c r="AG40" i="11"/>
  <c r="AH40" i="11" s="1"/>
  <c r="AK48" i="11"/>
  <c r="AK52" i="11"/>
  <c r="AK56" i="11"/>
  <c r="AK60" i="11"/>
  <c r="AL60" i="11" s="1"/>
  <c r="AO44" i="11"/>
  <c r="AO48" i="11"/>
  <c r="BA45" i="11"/>
  <c r="BI31" i="11"/>
  <c r="BJ31" i="11" s="1"/>
  <c r="BM35" i="11"/>
  <c r="BQ45" i="11"/>
  <c r="BQ49" i="11"/>
  <c r="BU16" i="11"/>
  <c r="BY31" i="11"/>
  <c r="BY35" i="11"/>
  <c r="BY39" i="11"/>
  <c r="BZ39" i="11" s="1"/>
  <c r="CB39" i="11"/>
  <c r="CB47" i="11"/>
  <c r="CB55" i="11"/>
  <c r="M34" i="11"/>
  <c r="N34" i="11" s="1"/>
  <c r="Y24" i="11"/>
  <c r="Y32" i="11"/>
  <c r="BI14" i="11"/>
  <c r="BJ14" i="11" s="1"/>
  <c r="BM29" i="11"/>
  <c r="BQ32" i="11"/>
  <c r="CB17" i="11"/>
  <c r="BN14" i="11"/>
  <c r="BD29" i="11"/>
  <c r="BF29" i="11" s="1"/>
  <c r="E31" i="11"/>
  <c r="M27" i="11"/>
  <c r="N27" i="11" s="1"/>
  <c r="Q13" i="11"/>
  <c r="Q17" i="11"/>
  <c r="Q21" i="11"/>
  <c r="Q25" i="11"/>
  <c r="Q29" i="11"/>
  <c r="Q33" i="11"/>
  <c r="U12" i="11"/>
  <c r="U16" i="11"/>
  <c r="U20" i="11"/>
  <c r="U24" i="11"/>
  <c r="U28" i="11"/>
  <c r="Y14" i="11"/>
  <c r="AO24" i="11"/>
  <c r="AP24" i="11" s="1"/>
  <c r="AS12" i="11"/>
  <c r="AS31" i="11"/>
  <c r="AW12" i="11"/>
  <c r="AW28" i="11"/>
  <c r="AW32" i="11"/>
  <c r="AX32" i="11" s="1"/>
  <c r="BA28" i="11"/>
  <c r="BB28" i="11" s="1"/>
  <c r="BQ14" i="11"/>
  <c r="BQ18" i="11"/>
  <c r="BQ22" i="11"/>
  <c r="CB15" i="11"/>
  <c r="AX28" i="11"/>
  <c r="J14" i="11"/>
  <c r="N14" i="11"/>
  <c r="CB30" i="11"/>
  <c r="BD17" i="11"/>
  <c r="BZ13" i="11"/>
  <c r="AT12" i="11"/>
  <c r="CB20" i="11"/>
  <c r="V12" i="11"/>
  <c r="AF61" i="11"/>
  <c r="AF74" i="11" s="1"/>
  <c r="BD34" i="11"/>
  <c r="M23" i="11"/>
  <c r="N23" i="11" s="1"/>
  <c r="Y20" i="11"/>
  <c r="Y28" i="11"/>
  <c r="AO20" i="11"/>
  <c r="AP20" i="11" s="1"/>
  <c r="BD27" i="11"/>
  <c r="E29" i="11"/>
  <c r="I12" i="11"/>
  <c r="J12" i="11" s="1"/>
  <c r="I24" i="11"/>
  <c r="J24" i="11" s="1"/>
  <c r="I35" i="11"/>
  <c r="M24" i="11"/>
  <c r="N24" i="11" s="1"/>
  <c r="M35" i="11"/>
  <c r="Q12" i="11"/>
  <c r="Q16" i="11"/>
  <c r="Q28" i="11"/>
  <c r="Q32" i="11"/>
  <c r="U15" i="11"/>
  <c r="U19" i="11"/>
  <c r="U23" i="11"/>
  <c r="U27" i="11"/>
  <c r="U31" i="11"/>
  <c r="Y13" i="11"/>
  <c r="Y17" i="11"/>
  <c r="AG22" i="11"/>
  <c r="AG34" i="11"/>
  <c r="AS30" i="11"/>
  <c r="AW23" i="11"/>
  <c r="AW27" i="11"/>
  <c r="AX27" i="11" s="1"/>
  <c r="AW31" i="11"/>
  <c r="AW35" i="11"/>
  <c r="BA31" i="11"/>
  <c r="BM30" i="11"/>
  <c r="BN30" i="11" s="1"/>
  <c r="BQ17" i="11"/>
  <c r="BQ21" i="11"/>
  <c r="BQ33" i="11"/>
  <c r="AB61" i="11"/>
  <c r="AB74" i="11" s="1"/>
  <c r="AD74" i="11" s="1"/>
  <c r="AP14" i="11"/>
  <c r="BH11" i="11"/>
  <c r="AC10" i="11"/>
  <c r="AW10" i="11"/>
  <c r="BP11" i="11"/>
  <c r="BE10" i="11"/>
  <c r="BI10" i="11"/>
  <c r="X11" i="11"/>
  <c r="AN11" i="11"/>
  <c r="AO10" i="11"/>
  <c r="AV11" i="11"/>
  <c r="BX11" i="11"/>
  <c r="BU10" i="11"/>
  <c r="BA10" i="11"/>
  <c r="T11" i="11"/>
  <c r="AG10" i="11"/>
  <c r="BL11" i="11"/>
  <c r="AF11" i="11"/>
  <c r="M10" i="11"/>
  <c r="BD47" i="11"/>
  <c r="BF47" i="11" s="1"/>
  <c r="AT47" i="11"/>
  <c r="BC23" i="11"/>
  <c r="BD11" i="11"/>
  <c r="AJ11" i="11"/>
  <c r="AB11" i="11"/>
  <c r="AR11" i="11"/>
  <c r="AZ11" i="11"/>
  <c r="CB60" i="11"/>
  <c r="AN61" i="11"/>
  <c r="AN74" i="11" s="1"/>
  <c r="CB38" i="11"/>
  <c r="BL61" i="11"/>
  <c r="BL74" i="11" s="1"/>
  <c r="BP61" i="11"/>
  <c r="BR61" i="11" s="1"/>
  <c r="BD52" i="11"/>
  <c r="CB65" i="11"/>
  <c r="E57" i="11"/>
  <c r="F57" i="11" s="1"/>
  <c r="I56" i="11"/>
  <c r="M20" i="11"/>
  <c r="N20" i="11" s="1"/>
  <c r="M41" i="11"/>
  <c r="N41" i="11" s="1"/>
  <c r="U55" i="11"/>
  <c r="Y37" i="11"/>
  <c r="Y41" i="11"/>
  <c r="Y45" i="11"/>
  <c r="Y49" i="11"/>
  <c r="AK47" i="11"/>
  <c r="AK51" i="11"/>
  <c r="AK55" i="11"/>
  <c r="AK59" i="11"/>
  <c r="AO45" i="11"/>
  <c r="AS19" i="11"/>
  <c r="AT19" i="11" s="1"/>
  <c r="AS47" i="11"/>
  <c r="AS60" i="11"/>
  <c r="AW37" i="11"/>
  <c r="AX37" i="11" s="1"/>
  <c r="BA60" i="11"/>
  <c r="BB60" i="11" s="1"/>
  <c r="BM54" i="11"/>
  <c r="BQ12" i="11"/>
  <c r="BQ40" i="11"/>
  <c r="BQ52" i="11"/>
  <c r="BQ56" i="11"/>
  <c r="BU39" i="11"/>
  <c r="BU43" i="11"/>
  <c r="BY32" i="11"/>
  <c r="BZ32" i="11" s="1"/>
  <c r="BY36" i="11"/>
  <c r="AC77" i="11"/>
  <c r="AT51" i="11"/>
  <c r="BM59" i="11"/>
  <c r="BH61" i="11"/>
  <c r="BH74" i="11" s="1"/>
  <c r="BQ24" i="11"/>
  <c r="I9" i="8"/>
  <c r="M9" i="8" s="1"/>
  <c r="E51" i="11"/>
  <c r="CB53" i="11"/>
  <c r="E70" i="11"/>
  <c r="F70" i="11" s="1"/>
  <c r="CB59" i="11"/>
  <c r="V59" i="11"/>
  <c r="CB29" i="11"/>
  <c r="CB49" i="11"/>
  <c r="CB64" i="11"/>
  <c r="BD37" i="11"/>
  <c r="BD45" i="11"/>
  <c r="BF45" i="11" s="1"/>
  <c r="BD77" i="11"/>
  <c r="BD68" i="11"/>
  <c r="BF68" i="11" s="1"/>
  <c r="BT61" i="11"/>
  <c r="BT74" i="11" s="1"/>
  <c r="BV74" i="11" s="1"/>
  <c r="E27" i="11"/>
  <c r="F27" i="11" s="1"/>
  <c r="E55" i="11"/>
  <c r="M12" i="11"/>
  <c r="N12" i="11" s="1"/>
  <c r="Y19" i="11"/>
  <c r="Y23" i="11"/>
  <c r="Y27" i="11"/>
  <c r="Y31" i="11"/>
  <c r="Y35" i="11"/>
  <c r="Y39" i="11"/>
  <c r="Y43" i="11"/>
  <c r="Y47" i="11"/>
  <c r="AG27" i="11"/>
  <c r="AG41" i="11"/>
  <c r="AH41" i="11" s="1"/>
  <c r="BC29" i="11"/>
  <c r="AS34" i="11"/>
  <c r="AS45" i="11"/>
  <c r="AS58" i="11"/>
  <c r="BI56" i="11"/>
  <c r="BM41" i="11"/>
  <c r="BN41" i="11" s="1"/>
  <c r="BQ34" i="11"/>
  <c r="BQ38" i="11"/>
  <c r="BQ42" i="11"/>
  <c r="BQ54" i="11"/>
  <c r="BQ58" i="11"/>
  <c r="BU29" i="11"/>
  <c r="BU33" i="11"/>
  <c r="BU37" i="11"/>
  <c r="BU41" i="11"/>
  <c r="BY34" i="11"/>
  <c r="BC72" i="11"/>
  <c r="E77" i="11"/>
  <c r="F77" i="11" s="1"/>
  <c r="AS77" i="11"/>
  <c r="AT77" i="11" s="1"/>
  <c r="CB54" i="11"/>
  <c r="CD54" i="11" s="1"/>
  <c r="BD16" i="11"/>
  <c r="BA19" i="11"/>
  <c r="BB19" i="11" s="1"/>
  <c r="CB24" i="11"/>
  <c r="CB23" i="11"/>
  <c r="BD31" i="11"/>
  <c r="BF31" i="11" s="1"/>
  <c r="BD64" i="11"/>
  <c r="AW13" i="11"/>
  <c r="E12" i="11"/>
  <c r="F12" i="11" s="1"/>
  <c r="CB44" i="11"/>
  <c r="CB12" i="11"/>
  <c r="CB16" i="11"/>
  <c r="CB28" i="11"/>
  <c r="CB32" i="11"/>
  <c r="CB42" i="11"/>
  <c r="I46" i="11"/>
  <c r="CB77" i="11"/>
  <c r="CB21" i="11"/>
  <c r="CB48" i="11"/>
  <c r="CD48" i="11" s="1"/>
  <c r="CB31" i="11"/>
  <c r="BD67" i="11"/>
  <c r="BF67" i="11" s="1"/>
  <c r="BC46" i="11"/>
  <c r="BQ13" i="11"/>
  <c r="BC52" i="11"/>
  <c r="BE52" i="11" s="1"/>
  <c r="CB66" i="11"/>
  <c r="CD66" i="11" s="1"/>
  <c r="CB56" i="11"/>
  <c r="CD56" i="11" s="1"/>
  <c r="CB45" i="11"/>
  <c r="AR61" i="11"/>
  <c r="AR74" i="11" s="1"/>
  <c r="P61" i="11"/>
  <c r="CB34" i="11"/>
  <c r="CB41" i="11"/>
  <c r="BD42" i="11"/>
  <c r="BD24" i="11"/>
  <c r="E41" i="11"/>
  <c r="F41" i="11" s="1"/>
  <c r="E47" i="11"/>
  <c r="M22" i="11"/>
  <c r="U32" i="11"/>
  <c r="Y36" i="11"/>
  <c r="Y44" i="11"/>
  <c r="Y48" i="11"/>
  <c r="AG47" i="11"/>
  <c r="AO53" i="11"/>
  <c r="BW61" i="11"/>
  <c r="BS61" i="11"/>
  <c r="S61" i="11"/>
  <c r="BC77" i="11"/>
  <c r="BA35" i="11"/>
  <c r="BC55" i="11"/>
  <c r="AS72" i="11"/>
  <c r="L61" i="11"/>
  <c r="L74" i="11" s="1"/>
  <c r="CB36" i="11"/>
  <c r="CB33" i="11"/>
  <c r="D61" i="11"/>
  <c r="D74" i="11" s="1"/>
  <c r="BD12" i="11"/>
  <c r="BD44" i="11"/>
  <c r="BD23" i="11"/>
  <c r="CB57" i="11"/>
  <c r="BD54" i="11"/>
  <c r="BF54" i="11" s="1"/>
  <c r="CB58" i="11"/>
  <c r="BM47" i="11"/>
  <c r="BD59" i="11"/>
  <c r="BF59" i="11" s="1"/>
  <c r="E20" i="11"/>
  <c r="F20" i="11" s="1"/>
  <c r="CA58" i="11"/>
  <c r="Q20" i="11"/>
  <c r="Q24" i="11"/>
  <c r="U35" i="11"/>
  <c r="U52" i="11"/>
  <c r="Y51" i="11"/>
  <c r="AK13" i="11"/>
  <c r="AL13" i="11" s="1"/>
  <c r="AK49" i="11"/>
  <c r="AL49" i="11" s="1"/>
  <c r="AK53" i="11"/>
  <c r="AK57" i="11"/>
  <c r="AL57" i="11" s="1"/>
  <c r="AO56" i="11"/>
  <c r="BC20" i="11"/>
  <c r="BC28" i="11"/>
  <c r="BC31" i="11"/>
  <c r="AW24" i="11"/>
  <c r="AW47" i="11"/>
  <c r="BA29" i="11"/>
  <c r="BA57" i="11"/>
  <c r="BB57" i="11" s="1"/>
  <c r="BI35" i="11"/>
  <c r="BJ35" i="11" s="1"/>
  <c r="BI53" i="11"/>
  <c r="BJ53" i="11" s="1"/>
  <c r="BU14" i="11"/>
  <c r="BU18" i="11"/>
  <c r="BU22" i="11"/>
  <c r="BU26" i="11"/>
  <c r="BY25" i="11"/>
  <c r="BZ25" i="11" s="1"/>
  <c r="CC70" i="11"/>
  <c r="CD70" i="11" s="1"/>
  <c r="AG72" i="11"/>
  <c r="CB51" i="11"/>
  <c r="AX68" i="11"/>
  <c r="BD33" i="11"/>
  <c r="BD40" i="11"/>
  <c r="BC43" i="11"/>
  <c r="BC60" i="11"/>
  <c r="BC57" i="11"/>
  <c r="AS51" i="11"/>
  <c r="CA71" i="11"/>
  <c r="AW59" i="11"/>
  <c r="AW56" i="11"/>
  <c r="I77" i="11"/>
  <c r="J77" i="11" s="1"/>
  <c r="CB40" i="11"/>
  <c r="CB14" i="11"/>
  <c r="AJ61" i="11"/>
  <c r="BD30" i="11"/>
  <c r="CB25" i="11"/>
  <c r="BD14" i="11"/>
  <c r="X61" i="11"/>
  <c r="X74" i="11" s="1"/>
  <c r="Z74" i="11" s="1"/>
  <c r="AV61" i="11"/>
  <c r="BD56" i="11"/>
  <c r="BF56" i="11" s="1"/>
  <c r="BD20" i="11"/>
  <c r="BD66" i="11"/>
  <c r="BF66" i="11" s="1"/>
  <c r="I50" i="11"/>
  <c r="M46" i="11"/>
  <c r="Q14" i="11"/>
  <c r="Q30" i="11"/>
  <c r="U21" i="11"/>
  <c r="U25" i="11"/>
  <c r="U41" i="11"/>
  <c r="U45" i="11"/>
  <c r="Y21" i="11"/>
  <c r="Y25" i="11"/>
  <c r="Y29" i="11"/>
  <c r="Y33" i="11"/>
  <c r="AC12" i="11"/>
  <c r="AC16" i="11"/>
  <c r="AC20" i="11"/>
  <c r="AC24" i="11"/>
  <c r="AC28" i="11"/>
  <c r="AC32" i="11"/>
  <c r="AC36" i="11"/>
  <c r="AC40" i="11"/>
  <c r="AC44" i="11"/>
  <c r="AC48" i="11"/>
  <c r="AC52" i="11"/>
  <c r="AC56" i="11"/>
  <c r="AC60" i="11"/>
  <c r="AG39" i="11"/>
  <c r="AG56" i="11"/>
  <c r="AK19" i="11"/>
  <c r="AL19" i="11" s="1"/>
  <c r="AK23" i="11"/>
  <c r="AL23" i="11" s="1"/>
  <c r="AK27" i="11"/>
  <c r="AL27" i="11" s="1"/>
  <c r="AO31" i="11"/>
  <c r="AW16" i="11"/>
  <c r="AX16" i="11" s="1"/>
  <c r="AW30" i="11"/>
  <c r="AW41" i="11"/>
  <c r="BC54" i="11"/>
  <c r="BA12" i="11"/>
  <c r="BB12" i="11" s="1"/>
  <c r="BU36" i="11"/>
  <c r="BU40" i="11"/>
  <c r="BY15" i="11"/>
  <c r="BB67" i="11"/>
  <c r="F47" i="11"/>
  <c r="F55" i="11"/>
  <c r="V21" i="11"/>
  <c r="Z54" i="11"/>
  <c r="CB71" i="11"/>
  <c r="CD71" i="11" s="1"/>
  <c r="BD35" i="11"/>
  <c r="BF35" i="11" s="1"/>
  <c r="AX13" i="11"/>
  <c r="BN59" i="11"/>
  <c r="BR24" i="11"/>
  <c r="AD12" i="11"/>
  <c r="CB22" i="11"/>
  <c r="BD13" i="11"/>
  <c r="E53" i="11"/>
  <c r="F53" i="11" s="1"/>
  <c r="I20" i="11"/>
  <c r="J20" i="11" s="1"/>
  <c r="Y40" i="11"/>
  <c r="AG29" i="11"/>
  <c r="AG43" i="11"/>
  <c r="AH43" i="11" s="1"/>
  <c r="AG59" i="11"/>
  <c r="AK30" i="11"/>
  <c r="AL30" i="11" s="1"/>
  <c r="AK34" i="11"/>
  <c r="AL34" i="11" s="1"/>
  <c r="AK38" i="11"/>
  <c r="AL38" i="11" s="1"/>
  <c r="AK42" i="11"/>
  <c r="AL42" i="11" s="1"/>
  <c r="BC59" i="11"/>
  <c r="AW18" i="11"/>
  <c r="AX18" i="11" s="1"/>
  <c r="AW21" i="11"/>
  <c r="AX21" i="11" s="1"/>
  <c r="AW33" i="11"/>
  <c r="AW36" i="11"/>
  <c r="AW53" i="11"/>
  <c r="BA23" i="11"/>
  <c r="BB23" i="11" s="1"/>
  <c r="BA54" i="11"/>
  <c r="BI20" i="11"/>
  <c r="BJ20" i="11" s="1"/>
  <c r="BI46" i="11"/>
  <c r="BM22" i="11"/>
  <c r="BN22" i="11" s="1"/>
  <c r="BM44" i="11"/>
  <c r="BM56" i="11"/>
  <c r="BU47" i="11"/>
  <c r="BU51" i="11"/>
  <c r="BU55" i="11"/>
  <c r="BU59" i="11"/>
  <c r="BY18" i="11"/>
  <c r="BZ18" i="11" s="1"/>
  <c r="BY22" i="11"/>
  <c r="U72" i="11"/>
  <c r="AK72" i="11"/>
  <c r="AL72" i="11" s="1"/>
  <c r="Q77" i="11"/>
  <c r="AO77" i="11"/>
  <c r="AP77" i="11" s="1"/>
  <c r="BA77" i="11"/>
  <c r="BB77" i="11" s="1"/>
  <c r="CB19" i="11"/>
  <c r="AT53" i="11"/>
  <c r="CB18" i="11"/>
  <c r="CB26" i="11"/>
  <c r="AS23" i="11"/>
  <c r="BC50" i="11"/>
  <c r="AS35" i="11"/>
  <c r="BC24" i="11"/>
  <c r="BC47" i="11"/>
  <c r="BC12" i="11"/>
  <c r="CA53" i="11"/>
  <c r="BC30" i="11"/>
  <c r="AW54" i="11"/>
  <c r="AU61" i="11"/>
  <c r="CA29" i="11"/>
  <c r="BC45" i="11"/>
  <c r="CA59" i="11"/>
  <c r="CA47" i="11"/>
  <c r="O61" i="11"/>
  <c r="AA61" i="11"/>
  <c r="CA48" i="11"/>
  <c r="CA20" i="11"/>
  <c r="CA45" i="11"/>
  <c r="BA43" i="11"/>
  <c r="BB43" i="11" s="1"/>
  <c r="CB35" i="11"/>
  <c r="F35" i="11"/>
  <c r="AX49" i="11"/>
  <c r="BD49" i="11"/>
  <c r="BM49" i="11"/>
  <c r="BN49" i="11" s="1"/>
  <c r="BN52" i="11"/>
  <c r="BM52" i="11"/>
  <c r="BR23" i="11"/>
  <c r="BQ23" i="11"/>
  <c r="BR29" i="11"/>
  <c r="BQ29" i="11"/>
  <c r="BY30" i="11"/>
  <c r="BZ30" i="11" s="1"/>
  <c r="BZ40" i="11"/>
  <c r="BY40" i="11"/>
  <c r="BY43" i="11"/>
  <c r="BZ43" i="11" s="1"/>
  <c r="CA35" i="11"/>
  <c r="CA56" i="11"/>
  <c r="AI61" i="11"/>
  <c r="W61" i="11"/>
  <c r="CA54" i="11"/>
  <c r="BC19" i="11"/>
  <c r="CB67" i="11"/>
  <c r="CD67" i="11" s="1"/>
  <c r="CB68" i="11"/>
  <c r="BU31" i="11"/>
  <c r="BU35" i="11"/>
  <c r="BU20" i="11"/>
  <c r="BU24" i="11"/>
  <c r="BU45" i="11"/>
  <c r="BU49" i="11"/>
  <c r="F72" i="11"/>
  <c r="CB72" i="11"/>
  <c r="BD50" i="11"/>
  <c r="AT50" i="11"/>
  <c r="BD72" i="11"/>
  <c r="AW72" i="11"/>
  <c r="BD18" i="11"/>
  <c r="BD41" i="11"/>
  <c r="AZ61" i="11"/>
  <c r="AG19" i="11"/>
  <c r="AH19" i="11" s="1"/>
  <c r="BI28" i="11"/>
  <c r="BJ28" i="11" s="1"/>
  <c r="AO23" i="11"/>
  <c r="AP23" i="11" s="1"/>
  <c r="BI43" i="11"/>
  <c r="BJ43" i="11" s="1"/>
  <c r="I37" i="11"/>
  <c r="J37" i="11" s="1"/>
  <c r="AG15" i="11"/>
  <c r="AH15" i="11" s="1"/>
  <c r="BI21" i="11"/>
  <c r="BJ21" i="11" s="1"/>
  <c r="M26" i="11"/>
  <c r="N26" i="11" s="1"/>
  <c r="U60" i="4"/>
  <c r="AO39" i="11"/>
  <c r="AP39" i="11" s="1"/>
  <c r="BI23" i="11"/>
  <c r="BJ23" i="11" s="1"/>
  <c r="AG17" i="11"/>
  <c r="AH17" i="11" s="1"/>
  <c r="BM26" i="11"/>
  <c r="BN26" i="11" s="1"/>
  <c r="AO26" i="11"/>
  <c r="AP26" i="11" s="1"/>
  <c r="BG12" i="11"/>
  <c r="U12" i="4"/>
  <c r="AO37" i="11"/>
  <c r="AP37" i="11" s="1"/>
  <c r="I23" i="11"/>
  <c r="J23" i="11" s="1"/>
  <c r="BI33" i="11"/>
  <c r="BJ33" i="11" s="1"/>
  <c r="U30" i="4"/>
  <c r="U46" i="4"/>
  <c r="U43" i="4"/>
  <c r="BI15" i="11"/>
  <c r="BJ15" i="11" s="1"/>
  <c r="BM39" i="11"/>
  <c r="BN39" i="11" s="1"/>
  <c r="AO16" i="11"/>
  <c r="AP16" i="11" s="1"/>
  <c r="BM19" i="11"/>
  <c r="BN19" i="11" s="1"/>
  <c r="BM32" i="11"/>
  <c r="BN32" i="11" s="1"/>
  <c r="F23" i="6"/>
  <c r="BM28" i="11"/>
  <c r="BN28" i="11" s="1"/>
  <c r="U55" i="4"/>
  <c r="BI17" i="11"/>
  <c r="BJ17" i="11" s="1"/>
  <c r="I30" i="11"/>
  <c r="J30" i="11" s="1"/>
  <c r="AO46" i="11"/>
  <c r="AP46" i="11" s="1"/>
  <c r="AG16" i="11"/>
  <c r="AH16" i="11" s="1"/>
  <c r="AG42" i="11"/>
  <c r="AH42" i="11" s="1"/>
  <c r="AO18" i="11"/>
  <c r="AP18" i="11" s="1"/>
  <c r="AG30" i="11"/>
  <c r="AH30" i="11" s="1"/>
  <c r="BM21" i="11"/>
  <c r="BN21" i="11" s="1"/>
  <c r="BM27" i="11"/>
  <c r="BN27" i="11" s="1"/>
  <c r="BM33" i="11"/>
  <c r="BN33" i="11" s="1"/>
  <c r="U19" i="4"/>
  <c r="BI32" i="11"/>
  <c r="BJ32" i="11" s="1"/>
  <c r="Q61" i="4"/>
  <c r="BK13" i="11"/>
  <c r="BI18" i="11"/>
  <c r="BJ18" i="11" s="1"/>
  <c r="I39" i="11"/>
  <c r="J39" i="11" s="1"/>
  <c r="U51" i="4"/>
  <c r="L61" i="4"/>
  <c r="AG18" i="11"/>
  <c r="AH18" i="11" s="1"/>
  <c r="M25" i="11"/>
  <c r="N25" i="11" s="1"/>
  <c r="U31" i="4"/>
  <c r="AO38" i="11"/>
  <c r="AP38" i="11" s="1"/>
  <c r="U24" i="4"/>
  <c r="BI13" i="11"/>
  <c r="BJ13" i="11" s="1"/>
  <c r="AO25" i="11"/>
  <c r="AP25" i="11" s="1"/>
  <c r="AG31" i="11"/>
  <c r="AH31" i="11" s="1"/>
  <c r="U50" i="4"/>
  <c r="AG26" i="11"/>
  <c r="AH26" i="11" s="1"/>
  <c r="BI37" i="11"/>
  <c r="BJ37" i="11" s="1"/>
  <c r="I49" i="11"/>
  <c r="J49" i="11" s="1"/>
  <c r="BI16" i="11"/>
  <c r="BJ16" i="11" s="1"/>
  <c r="U28" i="4"/>
  <c r="U34" i="4"/>
  <c r="BI42" i="11"/>
  <c r="BJ42" i="11" s="1"/>
  <c r="BM16" i="11"/>
  <c r="BN16" i="11" s="1"/>
  <c r="BM18" i="11"/>
  <c r="BN18" i="11" s="1"/>
  <c r="AO22" i="11"/>
  <c r="AP22" i="11" s="1"/>
  <c r="BI25" i="11"/>
  <c r="BJ25" i="11" s="1"/>
  <c r="M28" i="11"/>
  <c r="N28" i="11" s="1"/>
  <c r="I28" i="11"/>
  <c r="J28" i="11" s="1"/>
  <c r="I32" i="11"/>
  <c r="J32" i="11" s="1"/>
  <c r="BI34" i="11"/>
  <c r="BJ34" i="11" s="1"/>
  <c r="M39" i="11"/>
  <c r="N39" i="11" s="1"/>
  <c r="BM42" i="11"/>
  <c r="BN42" i="11" s="1"/>
  <c r="U52" i="4"/>
  <c r="AO15" i="11"/>
  <c r="AP15" i="11" s="1"/>
  <c r="AO19" i="11"/>
  <c r="AP19" i="11" s="1"/>
  <c r="BM25" i="11"/>
  <c r="BN25" i="11" s="1"/>
  <c r="M32" i="11"/>
  <c r="N32" i="11" s="1"/>
  <c r="I15" i="11"/>
  <c r="J15" i="11" s="1"/>
  <c r="I17" i="11"/>
  <c r="J17" i="11" s="1"/>
  <c r="I19" i="11"/>
  <c r="J19" i="11" s="1"/>
  <c r="BI22" i="11"/>
  <c r="BJ22" i="11" s="1"/>
  <c r="AG28" i="11"/>
  <c r="AH28" i="11" s="1"/>
  <c r="AG32" i="11"/>
  <c r="AH32" i="11" s="1"/>
  <c r="AG36" i="11"/>
  <c r="AH36" i="11" s="1"/>
  <c r="I43" i="11"/>
  <c r="J43" i="11" s="1"/>
  <c r="U57" i="4"/>
  <c r="M21" i="11"/>
  <c r="N21" i="11" s="1"/>
  <c r="BI27" i="11"/>
  <c r="BJ27" i="11" s="1"/>
  <c r="M33" i="11"/>
  <c r="N33" i="11" s="1"/>
  <c r="BI38" i="11"/>
  <c r="BJ38" i="11" s="1"/>
  <c r="AO42" i="11"/>
  <c r="AP42" i="11" s="1"/>
  <c r="BI49" i="11"/>
  <c r="BJ49" i="11" s="1"/>
  <c r="M15" i="11"/>
  <c r="N15" i="11" s="1"/>
  <c r="M17" i="11"/>
  <c r="N17" i="11" s="1"/>
  <c r="M19" i="11"/>
  <c r="N19" i="11" s="1"/>
  <c r="U23" i="4"/>
  <c r="I26" i="11"/>
  <c r="J26" i="11" s="1"/>
  <c r="AO28" i="11"/>
  <c r="AP28" i="11" s="1"/>
  <c r="AO32" i="11"/>
  <c r="AP32" i="11" s="1"/>
  <c r="AO36" i="11"/>
  <c r="AP36" i="11" s="1"/>
  <c r="BI39" i="11"/>
  <c r="BJ39" i="11" s="1"/>
  <c r="AO43" i="11"/>
  <c r="AP43" i="11" s="1"/>
  <c r="BI57" i="11"/>
  <c r="BJ57" i="11" s="1"/>
  <c r="C61" i="4"/>
  <c r="C13" i="11"/>
  <c r="BM15" i="11"/>
  <c r="BN15" i="11" s="1"/>
  <c r="BM17" i="11"/>
  <c r="BN17" i="11" s="1"/>
  <c r="I21" i="11"/>
  <c r="J21" i="11" s="1"/>
  <c r="BM23" i="11"/>
  <c r="BN23" i="11" s="1"/>
  <c r="BI26" i="11"/>
  <c r="BJ26" i="11" s="1"/>
  <c r="M30" i="11"/>
  <c r="N30" i="11" s="1"/>
  <c r="I33" i="11"/>
  <c r="J33" i="11" s="1"/>
  <c r="BI41" i="11"/>
  <c r="BJ41" i="11" s="1"/>
  <c r="F42" i="6"/>
  <c r="AO17" i="11"/>
  <c r="AP17" i="11" s="1"/>
  <c r="AG23" i="11"/>
  <c r="AH23" i="11" s="1"/>
  <c r="E61" i="4"/>
  <c r="K13" i="11"/>
  <c r="I16" i="11"/>
  <c r="J16" i="11" s="1"/>
  <c r="I18" i="11"/>
  <c r="J18" i="11" s="1"/>
  <c r="AG21" i="11"/>
  <c r="AH21" i="11" s="1"/>
  <c r="AO30" i="11"/>
  <c r="AP30" i="11" s="1"/>
  <c r="AG33" i="11"/>
  <c r="AH33" i="11" s="1"/>
  <c r="BM37" i="11"/>
  <c r="BN37" i="11" s="1"/>
  <c r="I42" i="11"/>
  <c r="J42" i="11" s="1"/>
  <c r="M49" i="11"/>
  <c r="N49" i="11" s="1"/>
  <c r="D61" i="4"/>
  <c r="G13" i="11"/>
  <c r="AG25" i="11"/>
  <c r="AH25" i="11" s="1"/>
  <c r="M31" i="11"/>
  <c r="N31" i="11" s="1"/>
  <c r="J61" i="4"/>
  <c r="M16" i="11"/>
  <c r="N16" i="11" s="1"/>
  <c r="M18" i="11"/>
  <c r="N18" i="11" s="1"/>
  <c r="AO21" i="11"/>
  <c r="AP21" i="11" s="1"/>
  <c r="I25" i="11"/>
  <c r="J25" i="11" s="1"/>
  <c r="AO27" i="11"/>
  <c r="AP27" i="11" s="1"/>
  <c r="BI30" i="11"/>
  <c r="BJ30" i="11" s="1"/>
  <c r="AO33" i="11"/>
  <c r="AP33" i="11" s="1"/>
  <c r="U38" i="4"/>
  <c r="M42" i="11"/>
  <c r="N42" i="11" s="1"/>
  <c r="AO49" i="11"/>
  <c r="AP49" i="11" s="1"/>
  <c r="BF19" i="11" l="1"/>
  <c r="M21" i="8"/>
  <c r="BC40" i="11"/>
  <c r="BE40" i="11" s="1"/>
  <c r="BF40" i="11" s="1"/>
  <c r="BC39" i="11"/>
  <c r="BE39" i="11" s="1"/>
  <c r="BF39" i="11" s="1"/>
  <c r="BC41" i="11"/>
  <c r="CC72" i="11"/>
  <c r="CD72" i="11" s="1"/>
  <c r="U14" i="4"/>
  <c r="BC14" i="11"/>
  <c r="BE14" i="11" s="1"/>
  <c r="BF14" i="11" s="1"/>
  <c r="CA40" i="11"/>
  <c r="CC40" i="11" s="1"/>
  <c r="CD40" i="11" s="1"/>
  <c r="CA49" i="11"/>
  <c r="CC49" i="11" s="1"/>
  <c r="CD49" i="11" s="1"/>
  <c r="BF52" i="11"/>
  <c r="U61" i="11"/>
  <c r="CC58" i="11"/>
  <c r="CD58" i="11" s="1"/>
  <c r="CC53" i="11"/>
  <c r="CD53" i="11" s="1"/>
  <c r="BE19" i="11"/>
  <c r="BE45" i="11"/>
  <c r="BE55" i="11"/>
  <c r="BF55" i="11" s="1"/>
  <c r="CC54" i="11"/>
  <c r="T74" i="11"/>
  <c r="V74" i="11" s="1"/>
  <c r="AC61" i="11"/>
  <c r="CC56" i="11"/>
  <c r="Q61" i="11"/>
  <c r="BY61" i="11"/>
  <c r="BZ61" i="11" s="1"/>
  <c r="U40" i="4"/>
  <c r="BE24" i="11"/>
  <c r="BF24" i="11" s="1"/>
  <c r="U39" i="4"/>
  <c r="U44" i="4"/>
  <c r="U49" i="4"/>
  <c r="U22" i="4"/>
  <c r="U21" i="4"/>
  <c r="U16" i="4"/>
  <c r="U17" i="4"/>
  <c r="AQ17" i="11"/>
  <c r="BC17" i="11" s="1"/>
  <c r="BE17" i="11" s="1"/>
  <c r="BF17" i="11" s="1"/>
  <c r="U33" i="4"/>
  <c r="AQ33" i="11"/>
  <c r="BC33" i="11" s="1"/>
  <c r="BE33" i="11" s="1"/>
  <c r="BF33" i="11" s="1"/>
  <c r="U18" i="4"/>
  <c r="AQ18" i="11"/>
  <c r="BC18" i="11" s="1"/>
  <c r="BE18" i="11" s="1"/>
  <c r="BF18" i="11" s="1"/>
  <c r="U15" i="4"/>
  <c r="AQ15" i="11"/>
  <c r="BC15" i="11" s="1"/>
  <c r="BE15" i="11" s="1"/>
  <c r="BF15" i="11" s="1"/>
  <c r="BE53" i="11"/>
  <c r="BE57" i="11"/>
  <c r="BF57" i="11" s="1"/>
  <c r="BE47" i="11"/>
  <c r="BE38" i="11"/>
  <c r="BF38" i="11" s="1"/>
  <c r="BE43" i="11"/>
  <c r="BF43" i="11" s="1"/>
  <c r="BE48" i="11"/>
  <c r="BE46" i="11"/>
  <c r="U32" i="4"/>
  <c r="U25" i="4"/>
  <c r="U37" i="4"/>
  <c r="U36" i="4"/>
  <c r="U26" i="4"/>
  <c r="S24" i="8"/>
  <c r="Y61" i="11"/>
  <c r="CC20" i="11"/>
  <c r="CD20" i="11" s="1"/>
  <c r="BV61" i="11"/>
  <c r="CC48" i="11"/>
  <c r="CC59" i="11"/>
  <c r="CD59" i="11" s="1"/>
  <c r="AW61" i="11"/>
  <c r="BE12" i="11"/>
  <c r="BE54" i="11"/>
  <c r="BE28" i="11"/>
  <c r="BF28" i="11" s="1"/>
  <c r="CC77" i="11"/>
  <c r="CD77" i="11" s="1"/>
  <c r="U42" i="4"/>
  <c r="U41" i="4"/>
  <c r="U27" i="4"/>
  <c r="BE60" i="11"/>
  <c r="BF60" i="11" s="1"/>
  <c r="BE58" i="11"/>
  <c r="BF58" i="11" s="1"/>
  <c r="CC35" i="11"/>
  <c r="BE59" i="11"/>
  <c r="BE29" i="11"/>
  <c r="CC47" i="11"/>
  <c r="CD47" i="11" s="1"/>
  <c r="BU61" i="11"/>
  <c r="BQ61" i="11"/>
  <c r="CD35" i="11"/>
  <c r="AD61" i="11"/>
  <c r="BP74" i="11"/>
  <c r="BR74" i="11" s="1"/>
  <c r="Z61" i="11"/>
  <c r="CC29" i="11"/>
  <c r="CD29" i="11" s="1"/>
  <c r="BE35" i="11"/>
  <c r="BE20" i="11"/>
  <c r="BF20" i="11" s="1"/>
  <c r="BF12" i="11"/>
  <c r="BE23" i="11"/>
  <c r="BF23" i="11" s="1"/>
  <c r="BE34" i="11"/>
  <c r="BF34" i="11" s="1"/>
  <c r="AK61" i="11"/>
  <c r="AL61" i="11" s="1"/>
  <c r="CC45" i="11"/>
  <c r="CD45" i="11" s="1"/>
  <c r="I21" i="8"/>
  <c r="I26" i="8" s="1"/>
  <c r="BE31" i="11"/>
  <c r="BE77" i="11"/>
  <c r="BF77" i="11" s="1"/>
  <c r="AJ74" i="11"/>
  <c r="BD61" i="11"/>
  <c r="BD74" i="11" s="1"/>
  <c r="BE56" i="11"/>
  <c r="AX61" i="11"/>
  <c r="AV74" i="11"/>
  <c r="R61" i="11"/>
  <c r="P74" i="11"/>
  <c r="R74" i="11" s="1"/>
  <c r="CC71" i="11"/>
  <c r="BE30" i="11"/>
  <c r="BF30" i="11" s="1"/>
  <c r="BF50" i="11"/>
  <c r="BE50" i="11"/>
  <c r="AZ74" i="11"/>
  <c r="CB61" i="11"/>
  <c r="CB74" i="11" s="1"/>
  <c r="E38" i="11"/>
  <c r="CA38" i="11"/>
  <c r="CC38" i="11" s="1"/>
  <c r="CD38" i="11" s="1"/>
  <c r="E49" i="11"/>
  <c r="F49" i="11" s="1"/>
  <c r="AS42" i="11"/>
  <c r="AT42" i="11" s="1"/>
  <c r="BC42" i="11"/>
  <c r="BE42" i="11" s="1"/>
  <c r="BF42" i="11" s="1"/>
  <c r="AO55" i="11"/>
  <c r="AP55" i="11" s="1"/>
  <c r="CA55" i="11"/>
  <c r="CC55" i="11" s="1"/>
  <c r="CD55" i="11" s="1"/>
  <c r="BI60" i="11"/>
  <c r="BJ60" i="11" s="1"/>
  <c r="CA60" i="11"/>
  <c r="CC60" i="11" s="1"/>
  <c r="CD60" i="11" s="1"/>
  <c r="CA34" i="11"/>
  <c r="CC34" i="11" s="1"/>
  <c r="CD34" i="11" s="1"/>
  <c r="AO34" i="11"/>
  <c r="AP34" i="11" s="1"/>
  <c r="BI24" i="11"/>
  <c r="BJ24" i="11" s="1"/>
  <c r="CA24" i="11"/>
  <c r="CC24" i="11" s="1"/>
  <c r="CD24" i="11" s="1"/>
  <c r="AS49" i="11"/>
  <c r="AT49" i="11" s="1"/>
  <c r="BC49" i="11"/>
  <c r="BE49" i="11" s="1"/>
  <c r="BF49" i="11" s="1"/>
  <c r="CA32" i="11"/>
  <c r="CC32" i="11" s="1"/>
  <c r="CD32" i="11" s="1"/>
  <c r="E32" i="11"/>
  <c r="F32" i="11" s="1"/>
  <c r="BE41" i="11"/>
  <c r="BF41" i="11" s="1"/>
  <c r="AS41" i="11"/>
  <c r="AT41" i="11" s="1"/>
  <c r="CA43" i="11"/>
  <c r="CC43" i="11" s="1"/>
  <c r="CD43" i="11" s="1"/>
  <c r="E43" i="11"/>
  <c r="F43" i="11" s="1"/>
  <c r="BC32" i="11"/>
  <c r="BE32" i="11" s="1"/>
  <c r="BF32" i="11" s="1"/>
  <c r="AS32" i="11"/>
  <c r="AT32" i="11" s="1"/>
  <c r="M36" i="11"/>
  <c r="N36" i="11" s="1"/>
  <c r="CA36" i="11"/>
  <c r="CC36" i="11" s="1"/>
  <c r="CD36" i="11" s="1"/>
  <c r="AG13" i="11"/>
  <c r="AH13" i="11" s="1"/>
  <c r="AE61" i="11"/>
  <c r="E18" i="11"/>
  <c r="F18" i="11" s="1"/>
  <c r="BC37" i="11"/>
  <c r="BE37" i="11" s="1"/>
  <c r="BF37" i="11" s="1"/>
  <c r="AS37" i="11"/>
  <c r="AT37" i="11" s="1"/>
  <c r="C61" i="11"/>
  <c r="E13" i="11"/>
  <c r="F13" i="11" s="1"/>
  <c r="CA57" i="11"/>
  <c r="CC57" i="11" s="1"/>
  <c r="CD57" i="11" s="1"/>
  <c r="AO57" i="11"/>
  <c r="AP57" i="11" s="1"/>
  <c r="CA52" i="11"/>
  <c r="CC52" i="11" s="1"/>
  <c r="CD52" i="11" s="1"/>
  <c r="BI52" i="11"/>
  <c r="BJ52" i="11" s="1"/>
  <c r="CA14" i="11"/>
  <c r="CC14" i="11" s="1"/>
  <c r="CD14" i="11" s="1"/>
  <c r="AS14" i="11"/>
  <c r="AT14" i="11" s="1"/>
  <c r="CA22" i="11"/>
  <c r="CC22" i="11" s="1"/>
  <c r="CD22" i="11" s="1"/>
  <c r="E22" i="11"/>
  <c r="F22" i="11" s="1"/>
  <c r="BI50" i="11"/>
  <c r="BJ50" i="11" s="1"/>
  <c r="CA50" i="11"/>
  <c r="CC50" i="11" s="1"/>
  <c r="CD50" i="11" s="1"/>
  <c r="CA51" i="11"/>
  <c r="CC51" i="11" s="1"/>
  <c r="CD51" i="11" s="1"/>
  <c r="BI51" i="11"/>
  <c r="BJ51" i="11" s="1"/>
  <c r="AS25" i="11"/>
  <c r="AT25" i="11" s="1"/>
  <c r="BC25" i="11"/>
  <c r="BE25" i="11" s="1"/>
  <c r="BF25" i="11" s="1"/>
  <c r="E42" i="11"/>
  <c r="F42" i="11" s="1"/>
  <c r="CA42" i="11"/>
  <c r="CC42" i="11" s="1"/>
  <c r="CD42" i="11" s="1"/>
  <c r="E19" i="11"/>
  <c r="F19" i="11" s="1"/>
  <c r="CA19" i="11"/>
  <c r="CC19" i="11" s="1"/>
  <c r="CD19" i="11" s="1"/>
  <c r="AS27" i="11"/>
  <c r="AT27" i="11" s="1"/>
  <c r="BC27" i="11"/>
  <c r="BE27" i="11" s="1"/>
  <c r="BF27" i="11" s="1"/>
  <c r="AS26" i="11"/>
  <c r="AT26" i="11" s="1"/>
  <c r="BC26" i="11"/>
  <c r="BE26" i="11" s="1"/>
  <c r="BF26" i="11" s="1"/>
  <c r="AS22" i="11"/>
  <c r="AT22" i="11" s="1"/>
  <c r="BC22" i="11"/>
  <c r="BE22" i="11" s="1"/>
  <c r="BF22" i="11" s="1"/>
  <c r="CA30" i="11"/>
  <c r="CC30" i="11" s="1"/>
  <c r="CD30" i="11" s="1"/>
  <c r="E30" i="11"/>
  <c r="F30" i="11" s="1"/>
  <c r="BC36" i="11"/>
  <c r="BE36" i="11" s="1"/>
  <c r="BF36" i="11" s="1"/>
  <c r="AS36" i="11"/>
  <c r="AT36" i="11" s="1"/>
  <c r="E17" i="11"/>
  <c r="F17" i="11" s="1"/>
  <c r="CA41" i="11"/>
  <c r="CC41" i="11" s="1"/>
  <c r="CD41" i="11" s="1"/>
  <c r="AO41" i="11"/>
  <c r="AP41" i="11" s="1"/>
  <c r="CA25" i="11"/>
  <c r="CC25" i="11" s="1"/>
  <c r="CD25" i="11" s="1"/>
  <c r="E25" i="11"/>
  <c r="F25" i="11" s="1"/>
  <c r="CA23" i="11"/>
  <c r="CC23" i="11" s="1"/>
  <c r="CD23" i="11" s="1"/>
  <c r="E23" i="11"/>
  <c r="F23" i="11" s="1"/>
  <c r="AS39" i="11"/>
  <c r="AT39" i="11" s="1"/>
  <c r="E26" i="11"/>
  <c r="F26" i="11" s="1"/>
  <c r="CA26" i="11"/>
  <c r="CC26" i="11" s="1"/>
  <c r="CD26" i="11" s="1"/>
  <c r="I31" i="11"/>
  <c r="J31" i="11" s="1"/>
  <c r="CA31" i="11"/>
  <c r="CC31" i="11" s="1"/>
  <c r="CD31" i="11" s="1"/>
  <c r="BK61" i="11"/>
  <c r="BM13" i="11"/>
  <c r="BN13" i="11" s="1"/>
  <c r="BC16" i="11"/>
  <c r="BE16" i="11" s="1"/>
  <c r="BF16" i="11" s="1"/>
  <c r="AS16" i="11"/>
  <c r="AT16" i="11" s="1"/>
  <c r="BG64" i="11"/>
  <c r="BI64" i="11" s="1"/>
  <c r="BJ64" i="11" s="1"/>
  <c r="BC44" i="11"/>
  <c r="BE44" i="11" s="1"/>
  <c r="BF44" i="11" s="1"/>
  <c r="AS44" i="11"/>
  <c r="AT44" i="11" s="1"/>
  <c r="CA44" i="11"/>
  <c r="CC44" i="11" s="1"/>
  <c r="CD44" i="11" s="1"/>
  <c r="CA37" i="11"/>
  <c r="CC37" i="11" s="1"/>
  <c r="CD37" i="11" s="1"/>
  <c r="E37" i="11"/>
  <c r="F37" i="11" s="1"/>
  <c r="M13" i="11"/>
  <c r="N13" i="11" s="1"/>
  <c r="K61" i="11"/>
  <c r="AS40" i="11"/>
  <c r="AT40" i="11" s="1"/>
  <c r="I13" i="11"/>
  <c r="J13" i="11" s="1"/>
  <c r="G61" i="11"/>
  <c r="I27" i="11"/>
  <c r="J27" i="11" s="1"/>
  <c r="CA27" i="11"/>
  <c r="CC27" i="11" s="1"/>
  <c r="CD27" i="11" s="1"/>
  <c r="CA16" i="11"/>
  <c r="CC16" i="11" s="1"/>
  <c r="CD16" i="11" s="1"/>
  <c r="E16" i="11"/>
  <c r="F16" i="11" s="1"/>
  <c r="E28" i="11"/>
  <c r="F28" i="11" s="1"/>
  <c r="CA28" i="11"/>
  <c r="CC28" i="11" s="1"/>
  <c r="CD28" i="11" s="1"/>
  <c r="E15" i="11"/>
  <c r="F15" i="11" s="1"/>
  <c r="CA39" i="11"/>
  <c r="CC39" i="11" s="1"/>
  <c r="CD39" i="11" s="1"/>
  <c r="E39" i="11"/>
  <c r="F39" i="11" s="1"/>
  <c r="AM61" i="11"/>
  <c r="AO13" i="11"/>
  <c r="AP13" i="11" s="1"/>
  <c r="BC21" i="11"/>
  <c r="BE21" i="11" s="1"/>
  <c r="BF21" i="11" s="1"/>
  <c r="AS21" i="11"/>
  <c r="AT21" i="11" s="1"/>
  <c r="E46" i="11"/>
  <c r="F46" i="11" s="1"/>
  <c r="CA46" i="11"/>
  <c r="CC46" i="11" s="1"/>
  <c r="CD46" i="11" s="1"/>
  <c r="BI12" i="11"/>
  <c r="BJ12" i="11" s="1"/>
  <c r="BG61" i="11"/>
  <c r="CA12" i="11"/>
  <c r="E33" i="11"/>
  <c r="F33" i="11" s="1"/>
  <c r="E21" i="11"/>
  <c r="F21" i="11" s="1"/>
  <c r="CA21" i="11"/>
  <c r="CC21" i="11" s="1"/>
  <c r="CD21" i="11" s="1"/>
  <c r="CA17" i="11" l="1"/>
  <c r="CC17" i="11" s="1"/>
  <c r="CD17" i="11" s="1"/>
  <c r="AS18" i="11"/>
  <c r="AT18" i="11" s="1"/>
  <c r="AS15" i="11"/>
  <c r="AT15" i="11" s="1"/>
  <c r="CA15" i="11"/>
  <c r="CC15" i="11" s="1"/>
  <c r="CD15" i="11" s="1"/>
  <c r="CA33" i="11"/>
  <c r="CC33" i="11" s="1"/>
  <c r="CD33" i="11" s="1"/>
  <c r="AS33" i="11"/>
  <c r="AT33" i="11" s="1"/>
  <c r="AS17" i="11"/>
  <c r="AT17" i="11" s="1"/>
  <c r="CA18" i="11"/>
  <c r="CC18" i="11" s="1"/>
  <c r="CD18" i="11" s="1"/>
  <c r="P74" i="4"/>
  <c r="M61" i="11"/>
  <c r="N61" i="11" s="1"/>
  <c r="CC12" i="11"/>
  <c r="CD12" i="11" s="1"/>
  <c r="I61" i="11"/>
  <c r="J61" i="11" s="1"/>
  <c r="BM61" i="11"/>
  <c r="BN61" i="11" s="1"/>
  <c r="BG74" i="11"/>
  <c r="BI74" i="11" s="1"/>
  <c r="BJ74" i="11" s="1"/>
  <c r="BI61" i="11"/>
  <c r="BJ61" i="11" s="1"/>
  <c r="AO61" i="11"/>
  <c r="AP61" i="11" s="1"/>
  <c r="E61" i="11"/>
  <c r="F61" i="11" s="1"/>
  <c r="AG61" i="11"/>
  <c r="AH61" i="11" s="1"/>
  <c r="CD68" i="11" l="1"/>
  <c r="AQ13" i="11" l="1"/>
  <c r="AQ61" i="11" l="1"/>
  <c r="AS61" i="11" s="1"/>
  <c r="AT61" i="11" s="1"/>
  <c r="AS13" i="11"/>
  <c r="AT13" i="11" s="1"/>
  <c r="M61" i="4"/>
  <c r="U61" i="4" s="1"/>
  <c r="U13" i="4"/>
  <c r="AY13" i="11"/>
  <c r="BC13" i="11" s="1"/>
  <c r="O61" i="4"/>
  <c r="W61" i="4" l="1"/>
  <c r="AY61" i="11"/>
  <c r="CA13" i="11"/>
  <c r="BA13" i="11"/>
  <c r="BB13" i="11" s="1"/>
  <c r="K64" i="4" l="1"/>
  <c r="CC13" i="11"/>
  <c r="CD13" i="11" s="1"/>
  <c r="CA61" i="11"/>
  <c r="BA61" i="11"/>
  <c r="BB61" i="11" s="1"/>
  <c r="BE13" i="11"/>
  <c r="BF13" i="11" s="1"/>
  <c r="BC61" i="11"/>
  <c r="B30" i="7"/>
  <c r="I64" i="4" s="1"/>
  <c r="B33" i="7"/>
  <c r="L64" i="4" s="1"/>
  <c r="B29" i="7"/>
  <c r="H64" i="4" s="1"/>
  <c r="B25" i="7"/>
  <c r="D64" i="4" s="1"/>
  <c r="B28" i="7"/>
  <c r="G64" i="4" s="1"/>
  <c r="B37" i="7"/>
  <c r="T64" i="4" s="1"/>
  <c r="B31" i="7"/>
  <c r="J64" i="4" s="1"/>
  <c r="B36" i="7"/>
  <c r="O64" i="4" s="1"/>
  <c r="B39" i="7"/>
  <c r="R64" i="4" s="1"/>
  <c r="B34" i="7"/>
  <c r="M64" i="4" s="1"/>
  <c r="B26" i="7"/>
  <c r="E64" i="4" s="1"/>
  <c r="B27" i="7"/>
  <c r="F64" i="4" s="1"/>
  <c r="B35" i="7"/>
  <c r="N64" i="4" s="1"/>
  <c r="B40" i="7"/>
  <c r="Q64" i="4" s="1"/>
  <c r="E65" i="4" s="1"/>
  <c r="B38" i="7"/>
  <c r="S64" i="4" s="1"/>
  <c r="B24" i="7"/>
  <c r="C64" i="4" s="1"/>
  <c r="C64" i="11" s="1"/>
  <c r="AI64" i="11" l="1"/>
  <c r="L65" i="4"/>
  <c r="K65" i="11"/>
  <c r="M65" i="11" s="1"/>
  <c r="N65" i="11" s="1"/>
  <c r="K65" i="4"/>
  <c r="AI65" i="11" s="1"/>
  <c r="AK64" i="11"/>
  <c r="AL64" i="11" s="1"/>
  <c r="CC61" i="11"/>
  <c r="CD61" i="11" s="1"/>
  <c r="AU64" i="11"/>
  <c r="G64" i="11"/>
  <c r="AA64" i="11"/>
  <c r="BS64" i="11"/>
  <c r="AQ64" i="11"/>
  <c r="AE64" i="11"/>
  <c r="W64" i="11"/>
  <c r="O64" i="11"/>
  <c r="BO64" i="11"/>
  <c r="U64" i="4"/>
  <c r="BW64" i="11"/>
  <c r="S64" i="11"/>
  <c r="B42" i="7"/>
  <c r="T65" i="4"/>
  <c r="O65" i="4"/>
  <c r="AY65" i="11" s="1"/>
  <c r="BA65" i="11" s="1"/>
  <c r="D65" i="4"/>
  <c r="G65" i="11" s="1"/>
  <c r="I65" i="11" s="1"/>
  <c r="J65" i="11" s="1"/>
  <c r="F65" i="4"/>
  <c r="O65" i="11" s="1"/>
  <c r="Q65" i="11" s="1"/>
  <c r="J65" i="4"/>
  <c r="AE65" i="11" s="1"/>
  <c r="AG65" i="11" s="1"/>
  <c r="AH65" i="11" s="1"/>
  <c r="N65" i="4"/>
  <c r="AU65" i="11" s="1"/>
  <c r="AW65" i="11" s="1"/>
  <c r="H65" i="4"/>
  <c r="W65" i="11" s="1"/>
  <c r="Y65" i="11" s="1"/>
  <c r="S65" i="4"/>
  <c r="M65" i="4"/>
  <c r="AQ65" i="11" s="1"/>
  <c r="I65" i="4"/>
  <c r="AA65" i="11" s="1"/>
  <c r="AC65" i="11" s="1"/>
  <c r="C65" i="4"/>
  <c r="Q65" i="4"/>
  <c r="BK65" i="11" s="1"/>
  <c r="BM65" i="11" s="1"/>
  <c r="BN65" i="11" s="1"/>
  <c r="R65" i="4"/>
  <c r="G65" i="4"/>
  <c r="S65" i="11" s="1"/>
  <c r="U65" i="11" s="1"/>
  <c r="BK64" i="11"/>
  <c r="BE61" i="11"/>
  <c r="BF61" i="11" s="1"/>
  <c r="AY64" i="11"/>
  <c r="AM64" i="11"/>
  <c r="K64" i="11"/>
  <c r="BO65" i="11" l="1"/>
  <c r="BQ65" i="11" s="1"/>
  <c r="K66" i="4"/>
  <c r="BS65" i="11"/>
  <c r="BU65" i="11" s="1"/>
  <c r="BW65" i="11"/>
  <c r="BY65" i="11" s="1"/>
  <c r="BZ65" i="11" s="1"/>
  <c r="AM65" i="11"/>
  <c r="AO65" i="11" s="1"/>
  <c r="AP65" i="11" s="1"/>
  <c r="BM64" i="11"/>
  <c r="BN64" i="11" s="1"/>
  <c r="BK74" i="11"/>
  <c r="BM74" i="11" s="1"/>
  <c r="BN74" i="11" s="1"/>
  <c r="AW64" i="11"/>
  <c r="AX64" i="11" s="1"/>
  <c r="M64" i="11"/>
  <c r="N64" i="11" s="1"/>
  <c r="AG64" i="11"/>
  <c r="AH64" i="11" s="1"/>
  <c r="I64" i="11"/>
  <c r="J64" i="11" s="1"/>
  <c r="AO64" i="11"/>
  <c r="AP64" i="11" s="1"/>
  <c r="S66" i="4"/>
  <c r="BS66" i="11" s="1"/>
  <c r="BU66" i="11" s="1"/>
  <c r="M66" i="4"/>
  <c r="AQ66" i="11" s="1"/>
  <c r="AS66" i="11" s="1"/>
  <c r="Q74" i="4"/>
  <c r="L66" i="4"/>
  <c r="BY64" i="11"/>
  <c r="BZ64" i="11" s="1"/>
  <c r="BQ64" i="11"/>
  <c r="BC64" i="11"/>
  <c r="AS64" i="11"/>
  <c r="AT64" i="11" s="1"/>
  <c r="U64" i="11"/>
  <c r="F66" i="4"/>
  <c r="O66" i="11" s="1"/>
  <c r="Q66" i="11" s="1"/>
  <c r="J66" i="4"/>
  <c r="AE66" i="11" s="1"/>
  <c r="AG66" i="11" s="1"/>
  <c r="I66" i="4"/>
  <c r="AA66" i="11" s="1"/>
  <c r="AC66" i="11" s="1"/>
  <c r="D66" i="4"/>
  <c r="G66" i="11" s="1"/>
  <c r="I66" i="11" s="1"/>
  <c r="C66" i="4"/>
  <c r="Y64" i="11"/>
  <c r="BU64" i="11"/>
  <c r="AS65" i="11"/>
  <c r="BC65" i="11"/>
  <c r="BE65" i="11" s="1"/>
  <c r="N66" i="4"/>
  <c r="AU66" i="11" s="1"/>
  <c r="AW66" i="11" s="1"/>
  <c r="O66" i="4"/>
  <c r="AY66" i="11" s="1"/>
  <c r="BA66" i="11" s="1"/>
  <c r="H66" i="4"/>
  <c r="W66" i="11" s="1"/>
  <c r="Y66" i="11" s="1"/>
  <c r="T66" i="4"/>
  <c r="AC64" i="11"/>
  <c r="BA64" i="11"/>
  <c r="BB64" i="11" s="1"/>
  <c r="C65" i="11"/>
  <c r="U65" i="4"/>
  <c r="CA64" i="11"/>
  <c r="E64" i="11"/>
  <c r="F64" i="11" s="1"/>
  <c r="G66" i="4"/>
  <c r="S66" i="11" s="1"/>
  <c r="U66" i="11" s="1"/>
  <c r="R66" i="4"/>
  <c r="BO66" i="11" s="1"/>
  <c r="BQ66" i="11" s="1"/>
  <c r="E66" i="4"/>
  <c r="Q64" i="11"/>
  <c r="AI66" i="11" l="1"/>
  <c r="K67" i="4"/>
  <c r="AI67" i="11" s="1"/>
  <c r="AK65" i="11"/>
  <c r="AM66" i="11"/>
  <c r="AO66" i="11" s="1"/>
  <c r="AK66" i="11"/>
  <c r="CC64" i="11"/>
  <c r="CD64" i="11" s="1"/>
  <c r="BE64" i="11"/>
  <c r="BF64" i="11" s="1"/>
  <c r="I67" i="4"/>
  <c r="AA67" i="11" s="1"/>
  <c r="AC67" i="11" s="1"/>
  <c r="O67" i="4"/>
  <c r="AY67" i="11" s="1"/>
  <c r="BA67" i="11" s="1"/>
  <c r="S67" i="4"/>
  <c r="BS67" i="11" s="1"/>
  <c r="BU67" i="11" s="1"/>
  <c r="E67" i="4"/>
  <c r="K67" i="11" s="1"/>
  <c r="M67" i="11" s="1"/>
  <c r="C67" i="4"/>
  <c r="C67" i="11" s="1"/>
  <c r="D67" i="4"/>
  <c r="G67" i="11" s="1"/>
  <c r="I67" i="11" s="1"/>
  <c r="T67" i="4"/>
  <c r="BW67" i="11" s="1"/>
  <c r="BY67" i="11" s="1"/>
  <c r="H67" i="4"/>
  <c r="W67" i="11" s="1"/>
  <c r="Y67" i="11" s="1"/>
  <c r="R74" i="4"/>
  <c r="G67" i="4"/>
  <c r="S67" i="11" s="1"/>
  <c r="U67" i="11" s="1"/>
  <c r="J67" i="4"/>
  <c r="AE67" i="11" s="1"/>
  <c r="AG67" i="11" s="1"/>
  <c r="F67" i="4"/>
  <c r="O67" i="11" s="1"/>
  <c r="Q67" i="11" s="1"/>
  <c r="M67" i="4"/>
  <c r="AQ67" i="11" s="1"/>
  <c r="AS67" i="11" s="1"/>
  <c r="N67" i="4"/>
  <c r="AU67" i="11" s="1"/>
  <c r="AW67" i="11" s="1"/>
  <c r="L67" i="4"/>
  <c r="BC66" i="11"/>
  <c r="BE66" i="11" s="1"/>
  <c r="K66" i="11"/>
  <c r="BW66" i="11"/>
  <c r="BO74" i="11"/>
  <c r="BQ74" i="11" s="1"/>
  <c r="U66" i="4"/>
  <c r="C66" i="11"/>
  <c r="E65" i="11"/>
  <c r="F65" i="11" s="1"/>
  <c r="CA65" i="11"/>
  <c r="CC65" i="11" s="1"/>
  <c r="CD65" i="11" s="1"/>
  <c r="K68" i="4" l="1"/>
  <c r="AI68" i="11" s="1"/>
  <c r="AM67" i="11"/>
  <c r="AO67" i="11" s="1"/>
  <c r="AK67" i="11"/>
  <c r="M68" i="4"/>
  <c r="AQ68" i="11" s="1"/>
  <c r="AQ74" i="11" s="1"/>
  <c r="AS74" i="11" s="1"/>
  <c r="AT74" i="11" s="1"/>
  <c r="M66" i="11"/>
  <c r="I68" i="4"/>
  <c r="I74" i="4" s="1"/>
  <c r="S74" i="4"/>
  <c r="O68" i="4"/>
  <c r="AY68" i="11" s="1"/>
  <c r="BA68" i="11" s="1"/>
  <c r="N68" i="4"/>
  <c r="AU68" i="11" s="1"/>
  <c r="AW68" i="11" s="1"/>
  <c r="F68" i="4"/>
  <c r="O68" i="11" s="1"/>
  <c r="Q68" i="11" s="1"/>
  <c r="E68" i="4"/>
  <c r="K68" i="11" s="1"/>
  <c r="M68" i="11" s="1"/>
  <c r="BS74" i="11"/>
  <c r="BU74" i="11" s="1"/>
  <c r="G68" i="4"/>
  <c r="S68" i="11" s="1"/>
  <c r="U68" i="11" s="1"/>
  <c r="L68" i="4"/>
  <c r="T68" i="4"/>
  <c r="BW68" i="11" s="1"/>
  <c r="BY68" i="11" s="1"/>
  <c r="BZ68" i="11" s="1"/>
  <c r="J68" i="4"/>
  <c r="AE68" i="11" s="1"/>
  <c r="AG68" i="11" s="1"/>
  <c r="D68" i="4"/>
  <c r="G68" i="11" s="1"/>
  <c r="I68" i="11" s="1"/>
  <c r="H68" i="4"/>
  <c r="H74" i="4" s="1"/>
  <c r="C68" i="4"/>
  <c r="C68" i="11" s="1"/>
  <c r="C74" i="11" s="1"/>
  <c r="E74" i="11" s="1"/>
  <c r="F74" i="11" s="1"/>
  <c r="BC67" i="11"/>
  <c r="BE67" i="11" s="1"/>
  <c r="U67" i="4"/>
  <c r="E67" i="11"/>
  <c r="BY66" i="11"/>
  <c r="CA66" i="11"/>
  <c r="CC66" i="11" s="1"/>
  <c r="E66" i="11"/>
  <c r="K74" i="4" l="1"/>
  <c r="CA67" i="11"/>
  <c r="CC67" i="11" s="1"/>
  <c r="AM68" i="11"/>
  <c r="AO68" i="11" s="1"/>
  <c r="AP68" i="11" s="1"/>
  <c r="AK68" i="11"/>
  <c r="L74" i="4"/>
  <c r="N74" i="4"/>
  <c r="M74" i="4"/>
  <c r="AU74" i="11"/>
  <c r="AW74" i="11" s="1"/>
  <c r="AX74" i="11" s="1"/>
  <c r="AE74" i="11"/>
  <c r="AG74" i="11" s="1"/>
  <c r="AH74" i="11" s="1"/>
  <c r="G74" i="11"/>
  <c r="I74" i="11" s="1"/>
  <c r="J74" i="11" s="1"/>
  <c r="K74" i="11"/>
  <c r="M74" i="11" s="1"/>
  <c r="N74" i="11" s="1"/>
  <c r="AA68" i="11"/>
  <c r="AA74" i="11" s="1"/>
  <c r="AC74" i="11" s="1"/>
  <c r="AY74" i="11"/>
  <c r="BA74" i="11" s="1"/>
  <c r="BB74" i="11" s="1"/>
  <c r="O74" i="11"/>
  <c r="Q74" i="11" s="1"/>
  <c r="W68" i="11"/>
  <c r="W74" i="11" s="1"/>
  <c r="Y74" i="11" s="1"/>
  <c r="F74" i="4"/>
  <c r="C24" i="8" s="1"/>
  <c r="O24" i="8" s="1"/>
  <c r="G74" i="4"/>
  <c r="D74" i="4"/>
  <c r="C11" i="8" s="1"/>
  <c r="S74" i="11"/>
  <c r="U74" i="11" s="1"/>
  <c r="C74" i="4"/>
  <c r="O74" i="4"/>
  <c r="U68" i="4"/>
  <c r="J74" i="4"/>
  <c r="BW74" i="11"/>
  <c r="BY74" i="11" s="1"/>
  <c r="BZ74" i="11" s="1"/>
  <c r="T74" i="4"/>
  <c r="E74" i="4"/>
  <c r="BC68" i="11"/>
  <c r="BE68" i="11" s="1"/>
  <c r="AS68" i="11"/>
  <c r="E68" i="11"/>
  <c r="AM74" i="11" l="1"/>
  <c r="AO74" i="11" s="1"/>
  <c r="AP74" i="11" s="1"/>
  <c r="AI74" i="11"/>
  <c r="AK74" i="11" s="1"/>
  <c r="AL74" i="11" s="1"/>
  <c r="U74" i="4"/>
  <c r="C17" i="8"/>
  <c r="C19" i="8"/>
  <c r="G19" i="8" s="1"/>
  <c r="S19" i="8" s="1"/>
  <c r="T19" i="8" s="1"/>
  <c r="O11" i="8"/>
  <c r="G11" i="8"/>
  <c r="S11" i="8" s="1"/>
  <c r="T11" i="8" s="1"/>
  <c r="BC74" i="11"/>
  <c r="BE74" i="11" s="1"/>
  <c r="BF74" i="11" s="1"/>
  <c r="AC68" i="11"/>
  <c r="C15" i="8"/>
  <c r="Y68" i="11"/>
  <c r="CA68" i="11"/>
  <c r="CA74" i="11" s="1"/>
  <c r="CC74" i="11" s="1"/>
  <c r="CD74" i="11" s="1"/>
  <c r="C13" i="8"/>
  <c r="C9" i="8"/>
  <c r="C21" i="8" l="1"/>
  <c r="O21" i="8" s="1"/>
  <c r="G17" i="8"/>
  <c r="S17" i="8" s="1"/>
  <c r="T17" i="8" s="1"/>
  <c r="O17" i="8"/>
  <c r="O19" i="8"/>
  <c r="O15" i="8"/>
  <c r="G15" i="8"/>
  <c r="S15" i="8" s="1"/>
  <c r="T15" i="8" s="1"/>
  <c r="O13" i="8"/>
  <c r="G13" i="8"/>
  <c r="S13" i="8" s="1"/>
  <c r="T13" i="8" s="1"/>
  <c r="O9" i="8"/>
  <c r="G9" i="8"/>
  <c r="CC68" i="11"/>
  <c r="G21" i="8" l="1"/>
  <c r="S21" i="8" s="1"/>
  <c r="T21" i="8" s="1"/>
  <c r="C26" i="8"/>
  <c r="O26" i="8" s="1"/>
  <c r="S9" i="8"/>
  <c r="T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ggojsovich</author>
  </authors>
  <commentList>
    <comment ref="D22" authorId="0" shapeId="0" xr:uid="{00000000-0006-0000-0000-000001000000}">
      <text>
        <r>
          <rPr>
            <sz val="8"/>
            <color indexed="81"/>
            <rFont val="Tahoma"/>
            <family val="2"/>
          </rPr>
          <t>include Area code:
(xxx) xxx-xxxx</t>
        </r>
      </text>
    </comment>
    <comment ref="D23" authorId="0" shapeId="0" xr:uid="{00000000-0006-0000-0000-000002000000}">
      <text>
        <r>
          <rPr>
            <sz val="8"/>
            <color indexed="81"/>
            <rFont val="Tahoma"/>
            <family val="2"/>
          </rPr>
          <t>include Area code:
(xxx) xxx-xxxx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Commonwealth of PA</author>
  </authors>
  <commentList>
    <comment ref="B7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Hauling Reimbursement 
amounts as negatives.
</t>
        </r>
      </text>
    </comment>
    <comment ref="B71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Back Hauling Income 
amounts as negatives.</t>
        </r>
      </text>
    </comment>
    <comment ref="B72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Rental Income 
amounts as negatives.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Commonwealth of PA</author>
    <author>Ron Mong, CPA</author>
  </authors>
  <commentList>
    <comment ref="B70" authorId="0" shapeId="0" xr:uid="{AA025E07-B862-4D8D-9DB1-9B1F95151C1B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Hauling Reimbursement 
amounts as negatives.
</t>
        </r>
      </text>
    </comment>
    <comment ref="C70" authorId="1" shapeId="0" xr:uid="{EC8D47AE-A9C1-45CA-B9F9-F6CBF0591ECD}">
      <text>
        <r>
          <rPr>
            <b/>
            <sz val="9"/>
            <color indexed="81"/>
            <rFont val="Tahoma"/>
            <family val="2"/>
          </rPr>
          <t>Ron Mong, CPA:</t>
        </r>
        <r>
          <rPr>
            <sz val="9"/>
            <color indexed="81"/>
            <rFont val="Tahoma"/>
            <family val="2"/>
          </rPr>
          <t xml:space="preserve">
entered</t>
        </r>
      </text>
    </comment>
    <comment ref="B71" authorId="0" shapeId="0" xr:uid="{4BEA086A-4619-47B0-A340-089B32F5AA98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Back Hauling Income 
amounts as negatives.</t>
        </r>
      </text>
    </comment>
    <comment ref="B72" authorId="0" shapeId="0" xr:uid="{03737272-CC4E-4CF1-9C05-338B6951651D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Rental Income 
amounts as negatives.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Madalyn J. Greth</author>
    <author>Commonwealth of PA</author>
  </authors>
  <commentList>
    <comment ref="B5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Madalyn J. Greth:</t>
        </r>
        <r>
          <rPr>
            <sz val="9"/>
            <color indexed="81"/>
            <rFont val="Tahoma"/>
            <family val="2"/>
          </rPr>
          <t xml:space="preserve">
WP 506</t>
        </r>
      </text>
    </comment>
    <comment ref="B5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Madalyn J. Greth:</t>
        </r>
        <r>
          <rPr>
            <sz val="9"/>
            <color indexed="81"/>
            <rFont val="Tahoma"/>
            <family val="2"/>
          </rPr>
          <t xml:space="preserve">
WP 506</t>
        </r>
      </text>
    </comment>
    <comment ref="B70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Hauling Reimbursement 
amounts as negatives.
</t>
        </r>
      </text>
    </comment>
    <comment ref="B71" authorId="1" shapeId="0" xr:uid="{00000000-0006-0000-0500-000004000000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Back Hauling Income 
amounts as negatives.</t>
        </r>
      </text>
    </comment>
    <comment ref="B72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Commonwealth of PA:</t>
        </r>
        <r>
          <rPr>
            <sz val="8"/>
            <color indexed="81"/>
            <rFont val="Tahoma"/>
            <family val="2"/>
          </rPr>
          <t xml:space="preserve">
enter Rental Income 
amounts as negatives.</t>
        </r>
      </text>
    </comment>
  </commentList>
</comments>
</file>

<file path=xl/sharedStrings.xml><?xml version="1.0" encoding="utf-8"?>
<sst xmlns="http://schemas.openxmlformats.org/spreadsheetml/2006/main" count="796" uniqueCount="400">
  <si>
    <t>BALANCE SHEET</t>
  </si>
  <si>
    <t>EXHIBIT A</t>
  </si>
  <si>
    <t>Account</t>
  </si>
  <si>
    <t>ASSETS</t>
  </si>
  <si>
    <t>CURRENT ASSETS:</t>
  </si>
  <si>
    <t>LIABILITIES and EQUITY</t>
  </si>
  <si>
    <t>STATEMENT OF OPERATIONS</t>
  </si>
  <si>
    <t>EXHIBIT B</t>
  </si>
  <si>
    <t>Total</t>
  </si>
  <si>
    <t xml:space="preserve"> </t>
  </si>
  <si>
    <t xml:space="preserve">Gallon                                                                             </t>
  </si>
  <si>
    <t xml:space="preserve">1/2 Gallon                                                                       </t>
  </si>
  <si>
    <t xml:space="preserve">Quart                                                                              </t>
  </si>
  <si>
    <t xml:space="preserve">Pint                                                                               </t>
  </si>
  <si>
    <t xml:space="preserve">1/2 Pint                                                                          </t>
  </si>
  <si>
    <t xml:space="preserve">20 Quart                                                                        </t>
  </si>
  <si>
    <t>of all</t>
  </si>
  <si>
    <t>Ice Cream</t>
  </si>
  <si>
    <t>Cold</t>
  </si>
  <si>
    <t>Warehouse</t>
  </si>
  <si>
    <t>Columns</t>
  </si>
  <si>
    <t>Bottling</t>
  </si>
  <si>
    <t>Manufacturing</t>
  </si>
  <si>
    <t>Hardening</t>
  </si>
  <si>
    <t>Room</t>
  </si>
  <si>
    <t>Delivery</t>
  </si>
  <si>
    <t>Selling</t>
  </si>
  <si>
    <t>Schedules</t>
  </si>
  <si>
    <t>B-2 and B-3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</si>
  <si>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</si>
  <si>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</si>
  <si>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</si>
  <si>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</si>
  <si>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</si>
  <si>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</si>
  <si>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</si>
  <si>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</si>
  <si>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</si>
  <si>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</si>
  <si>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</si>
  <si>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</si>
  <si>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</si>
  <si>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</si>
  <si>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</si>
  <si>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</si>
  <si>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</si>
  <si>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</si>
  <si>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SERVICE CENTERS</t>
  </si>
  <si>
    <t>NON-OPERATING INCOME AND EXPENSES</t>
  </si>
  <si>
    <t>SCHEDULE B-4</t>
  </si>
  <si>
    <t>BASIS FOR ALLOCATION</t>
  </si>
  <si>
    <t>SCHEDULE B-7</t>
  </si>
  <si>
    <t>Costs</t>
  </si>
  <si>
    <t>Points</t>
  </si>
  <si>
    <t>Cost/Point</t>
  </si>
  <si>
    <t>Standardization &amp; Pasteurization</t>
  </si>
  <si>
    <t>Cold Room</t>
  </si>
  <si>
    <t>1/2 Pint - Pouch &amp; Other</t>
  </si>
  <si>
    <t>24 Quart</t>
  </si>
  <si>
    <t>Code</t>
  </si>
  <si>
    <t>SCHEDULE B-3</t>
  </si>
  <si>
    <t>Standardization</t>
  </si>
  <si>
    <t>Pasteurization</t>
  </si>
  <si>
    <t>Maintenance</t>
  </si>
  <si>
    <t>Refrigeration</t>
  </si>
  <si>
    <t>OTHER INCOME:</t>
  </si>
  <si>
    <t>OTHER EXPENSES:</t>
  </si>
  <si>
    <t>SCHEDULE B-6</t>
  </si>
  <si>
    <t>SCHEDULE B-5</t>
  </si>
  <si>
    <t>Accumulated Costs (Total Expenses)</t>
  </si>
  <si>
    <t xml:space="preserve">                * Order of allocation:</t>
  </si>
  <si>
    <t xml:space="preserve">                            3rd - Warehouse</t>
  </si>
  <si>
    <t xml:space="preserve">                            5th - Transportation/Garage</t>
  </si>
  <si>
    <t>(indicate labor hours, square feet, trucks, etc.)</t>
  </si>
  <si>
    <t>Cash</t>
  </si>
  <si>
    <t>Notes Receivable</t>
  </si>
  <si>
    <t>Accounts Receivable</t>
  </si>
  <si>
    <t>Allowance for Doubtful Accounts</t>
  </si>
  <si>
    <t>Prepaid Expenses</t>
  </si>
  <si>
    <t>Short Term Investments</t>
  </si>
  <si>
    <t>Other Current Assets</t>
  </si>
  <si>
    <t>Cash Surrender Value, Life Insurance</t>
  </si>
  <si>
    <t>Investment in Subsidiaries</t>
  </si>
  <si>
    <t>Advances to Subsidiaries</t>
  </si>
  <si>
    <t>Investment in Real Estate</t>
  </si>
  <si>
    <t>Other Investments</t>
  </si>
  <si>
    <t>Land</t>
  </si>
  <si>
    <t>Buildings</t>
  </si>
  <si>
    <t>Machinery and Equipment</t>
  </si>
  <si>
    <t>Transportation Equipment</t>
  </si>
  <si>
    <t>Furniture and Fixtures</t>
  </si>
  <si>
    <t>Other Assets</t>
  </si>
  <si>
    <t>Notes Payable and Current Long Term Debt</t>
  </si>
  <si>
    <t>Accounts Payable (Milk Patrons)</t>
  </si>
  <si>
    <t>Accounts Payable (Trade)</t>
  </si>
  <si>
    <t>Accrued Salaries &amp; Wages</t>
  </si>
  <si>
    <t>Accrued Payroll Taxes</t>
  </si>
  <si>
    <t>Accrued Interest</t>
  </si>
  <si>
    <t>Accrued State Income Taxes</t>
  </si>
  <si>
    <t>Accrued Federal Income Taxes</t>
  </si>
  <si>
    <t>Other Current and Accrued Liabilities</t>
  </si>
  <si>
    <t>Mortgages Payable</t>
  </si>
  <si>
    <t>Notes Payable</t>
  </si>
  <si>
    <t>Other Long-term Debt</t>
  </si>
  <si>
    <t>Other Long-term Liability</t>
  </si>
  <si>
    <t>Owners Equity</t>
  </si>
  <si>
    <t>Retained Earnings</t>
  </si>
  <si>
    <t>INVESTMENTS:</t>
  </si>
  <si>
    <t>FIXED ASSETS:</t>
  </si>
  <si>
    <t>CURRENT LIABILITIES:</t>
  </si>
  <si>
    <t>LONG TERM LIABILITIES:</t>
  </si>
  <si>
    <t>EQUITY:</t>
  </si>
  <si>
    <t>Account Name</t>
  </si>
  <si>
    <t>Line</t>
  </si>
  <si>
    <t>No.</t>
  </si>
  <si>
    <t>Purchases of Condensed, Powder and Ingredients - OTHER</t>
  </si>
  <si>
    <t>Purchases of Packaged Fluid &amp; Other Dairy Products</t>
  </si>
  <si>
    <t>Purchases of Non-Dairy Products</t>
  </si>
  <si>
    <t>Blow Molder</t>
  </si>
  <si>
    <t>Delivery - Ice Cream</t>
  </si>
  <si>
    <t>Selling - Ice Cream</t>
  </si>
  <si>
    <t>Other Salaries &amp; Wages</t>
  </si>
  <si>
    <t>Executive Salaries</t>
  </si>
  <si>
    <t>Commissions &amp; Wages</t>
  </si>
  <si>
    <t>Payroll Taxes</t>
  </si>
  <si>
    <t>Employee Health</t>
  </si>
  <si>
    <t>Employee Pension Plan</t>
  </si>
  <si>
    <t>Employee Uniforms</t>
  </si>
  <si>
    <t>Employee Relations</t>
  </si>
  <si>
    <t>Repair &amp; Maint. - Mach. &amp; Equip.</t>
  </si>
  <si>
    <t>Repair &amp; Maint. - Delivery Equip.</t>
  </si>
  <si>
    <t>Repair &amp; Maint. - Building</t>
  </si>
  <si>
    <t>Supplies - Operating &amp; Cleaning</t>
  </si>
  <si>
    <t>Depreciation - Mach. &amp; Equip.</t>
  </si>
  <si>
    <t>Depreciation - Delivery Equip.</t>
  </si>
  <si>
    <t>Depreciation - Building</t>
  </si>
  <si>
    <t>Taxes - Real Estate</t>
  </si>
  <si>
    <t>Taxes - Other Than Income &amp; Real Estate</t>
  </si>
  <si>
    <t>Tires &amp; Tubes</t>
  </si>
  <si>
    <t>License &amp; Permits</t>
  </si>
  <si>
    <t>Advertising</t>
  </si>
  <si>
    <t>Professional Services/Testing</t>
  </si>
  <si>
    <t>Bad Debts</t>
  </si>
  <si>
    <t>Cases Expense</t>
  </si>
  <si>
    <t>Home Office Expense</t>
  </si>
  <si>
    <t>Miscellaneous</t>
  </si>
  <si>
    <t>Interest Expense</t>
  </si>
  <si>
    <t>Distribution Service Centers:</t>
  </si>
  <si>
    <t>Allocation - Administrative</t>
  </si>
  <si>
    <t>Allocation - Warehouse</t>
  </si>
  <si>
    <t>ACCOUNT NAME</t>
  </si>
  <si>
    <t>COMMONWEALTH OF PENNSYLVANIA</t>
  </si>
  <si>
    <t>MILK MARKETING BOARD</t>
  </si>
  <si>
    <t>2301 North Cameron Street</t>
  </si>
  <si>
    <t>Harrisburg, PA  17110-9408</t>
  </si>
  <si>
    <t>MILK DEALER’S FINANCIAL STATEMENT (PMMB-60)</t>
  </si>
  <si>
    <t xml:space="preserve">           </t>
  </si>
  <si>
    <t xml:space="preserve">Licensee Name:  </t>
  </si>
  <si>
    <t xml:space="preserve">PMMB License No.:  </t>
  </si>
  <si>
    <t xml:space="preserve">Address Line 1:  </t>
  </si>
  <si>
    <t xml:space="preserve">Address Line 2:  </t>
  </si>
  <si>
    <t xml:space="preserve">City:  </t>
  </si>
  <si>
    <t xml:space="preserve">State:  </t>
  </si>
  <si>
    <t xml:space="preserve">Zip Code:  </t>
  </si>
  <si>
    <t>GENERAL  INSTRUCTIONS</t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</si>
  <si>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</si>
  <si>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</si>
  <si>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</si>
  <si>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</si>
  <si>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</si>
  <si>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</si>
  <si>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>Round all numbers to the nearest dollar on all schedules.</t>
  </si>
  <si>
    <t xml:space="preserve">7.  </t>
  </si>
  <si>
    <t xml:space="preserve">a)  </t>
  </si>
  <si>
    <t xml:space="preserve">b)  </t>
  </si>
  <si>
    <t xml:space="preserve">c)  </t>
  </si>
  <si>
    <t>Phone Number:</t>
  </si>
  <si>
    <t>Fax Number:</t>
  </si>
  <si>
    <t>AFFIRMATION OF CORPORATE OFFICER, PARTNER OR OWNER</t>
  </si>
  <si>
    <t>I hereby affirm that this report (including any accompanying schedules and statements) has</t>
  </si>
  <si>
    <t>been examined by me and to the best of my knowledge and belief is a true, correct and</t>
  </si>
  <si>
    <t>complete report. If prepared by a person other than the licensee, his declaration is based</t>
  </si>
  <si>
    <t>on all information of which he has any knowledge.</t>
  </si>
  <si>
    <t>Date</t>
  </si>
  <si>
    <t>Signature of Officer, Partner or Owner</t>
  </si>
  <si>
    <t>Title</t>
  </si>
  <si>
    <t>Heating Fuel</t>
  </si>
  <si>
    <t>Market Administrator Fees</t>
  </si>
  <si>
    <t>12 Ounce</t>
  </si>
  <si>
    <t>10 Ounce</t>
  </si>
  <si>
    <t>Plant Closing Costs</t>
  </si>
  <si>
    <r>
      <t xml:space="preserve">Allowance for Accumulated Depreciation  </t>
    </r>
    <r>
      <rPr>
        <i/>
        <sz val="10"/>
        <color indexed="10"/>
        <rFont val="Arial"/>
        <family val="2"/>
      </rPr>
      <t>(enter as negative amount)</t>
    </r>
  </si>
  <si>
    <t>Total Points</t>
  </si>
  <si>
    <t xml:space="preserve">12 Quart                                                                        </t>
  </si>
  <si>
    <t xml:space="preserve">Inventory - Non-Milk Items </t>
  </si>
  <si>
    <t xml:space="preserve">Inventory - Product Ingredients </t>
  </si>
  <si>
    <t>Inventory - Other Items</t>
  </si>
  <si>
    <t>E-mail Address:</t>
  </si>
  <si>
    <t>Web Address:</t>
  </si>
  <si>
    <r>
      <t>Provision for Income Taxes</t>
    </r>
    <r>
      <rPr>
        <b/>
        <sz val="12"/>
        <color indexed="8"/>
        <rFont val="Arial"/>
        <family val="2"/>
      </rPr>
      <t xml:space="preserve">  </t>
    </r>
    <r>
      <rPr>
        <i/>
        <sz val="11"/>
        <color indexed="10"/>
        <rFont val="Arial"/>
        <family val="2"/>
      </rPr>
      <t>(enter as positive amount)</t>
    </r>
  </si>
  <si>
    <t>COST OF SALES:</t>
  </si>
  <si>
    <t>DISCOUNTS &amp; RETURNS:</t>
  </si>
  <si>
    <t>3 Quart</t>
  </si>
  <si>
    <t>5.5 Quart</t>
  </si>
  <si>
    <t>SCHEDULE B-2  (page 1 of 2)</t>
  </si>
  <si>
    <t>SCHEDULE B-2  (page 2 of 2)</t>
  </si>
  <si>
    <t>Cost Center</t>
  </si>
  <si>
    <t>Street Address</t>
  </si>
  <si>
    <t>City</t>
  </si>
  <si>
    <t>State</t>
  </si>
  <si>
    <t>Zip</t>
  </si>
  <si>
    <t>Ice Cream Hardening</t>
  </si>
  <si>
    <t>Transportation/Garage</t>
  </si>
  <si>
    <t>Administrative</t>
  </si>
  <si>
    <t>TOTAL</t>
  </si>
  <si>
    <t>Receiving, Lab &amp; Field Work</t>
  </si>
  <si>
    <t>Manufacturing - Ice Cream</t>
  </si>
  <si>
    <t>General Plant Maintenance</t>
  </si>
  <si>
    <t>Receiving,</t>
  </si>
  <si>
    <t xml:space="preserve">Signature of Preparer (Individual or Firm) </t>
  </si>
  <si>
    <t>Printed Name of Officer, Partner or Owner</t>
  </si>
  <si>
    <t xml:space="preserve">     </t>
  </si>
  <si>
    <t xml:space="preserve">          </t>
  </si>
  <si>
    <t>Power Plant &amp;</t>
  </si>
  <si>
    <t>General Plant</t>
  </si>
  <si>
    <t>Transportation/</t>
  </si>
  <si>
    <t>Garage</t>
  </si>
  <si>
    <t xml:space="preserve">                            1st - Administrative</t>
  </si>
  <si>
    <t xml:space="preserve">                            2nd - General Plant Maintenance</t>
  </si>
  <si>
    <t>Power Plant &amp; Refrigeration</t>
  </si>
  <si>
    <t xml:space="preserve">                            4th - Power Plant &amp; Refrigeration</t>
  </si>
  <si>
    <t>Power Plant</t>
  </si>
  <si>
    <t>&amp;</t>
  </si>
  <si>
    <t>Lab &amp;</t>
  </si>
  <si>
    <t>Field Work</t>
  </si>
  <si>
    <t>Allocation - General Plant Maintenance</t>
  </si>
  <si>
    <t>Allocation - Power Plant &amp; Refrigeration</t>
  </si>
  <si>
    <t>Allocation -Transportation/Garage</t>
  </si>
  <si>
    <t xml:space="preserve">For the CALENDAR YEAR ENDED December 31, </t>
  </si>
  <si>
    <t>This financial report is required pursuant to provisions of the PENNSYLVANIA MILK MARKETING</t>
  </si>
  <si>
    <t>LAW of April 28, 1937, P.L. 417 and its amendments.</t>
  </si>
  <si>
    <t>succeeding year unless otherwise authorized.</t>
  </si>
  <si>
    <t>A reconciliation statement which adjusts the figures on this report to conform with those reported to</t>
  </si>
  <si>
    <t>the Internal Revenue Service (IRS Form 1040C, 1065 or 1120, as applicable) shall be made and</t>
  </si>
  <si>
    <t>retained as part of the dealer’s records.  This schedule will reconcile any deviations in the reported</t>
  </si>
  <si>
    <t>data.  Differences may arise from deviation from the accounting practices of the licensee and those</t>
  </si>
  <si>
    <t>required by the Uniform System of Accounts.</t>
  </si>
  <si>
    <t>Incomplete reports will be considered as non-filed reports and will be returned to the licensee for</t>
  </si>
  <si>
    <t>completion.</t>
  </si>
  <si>
    <t>Please list all locations/affiliated operations, with its license number (if applicable), included in this</t>
  </si>
  <si>
    <t>financial statement:</t>
  </si>
  <si>
    <t>Balance ($)</t>
  </si>
  <si>
    <t>Amount ($)</t>
  </si>
  <si>
    <t>Purchases of Raw Milk from Producers &amp; Coops</t>
  </si>
  <si>
    <t xml:space="preserve">4 Ounce                                                                              </t>
  </si>
  <si>
    <t>ALLOCATION OF  SERVICE COST CENTERS  TO  PRODUCTIVE COST CENTERS</t>
  </si>
  <si>
    <t>PERCENTAGES ALLOCATED TO PRODUCTIVE COST CENTERS *</t>
  </si>
  <si>
    <t>AMOUNT ($)</t>
  </si>
  <si>
    <t>(1) Travel &amp; entertainment not directly related to the dairy operations.</t>
  </si>
  <si>
    <t>(2) Dues &amp; subscriptions not directly related to the dairy operations.</t>
  </si>
  <si>
    <t xml:space="preserve">       </t>
  </si>
  <si>
    <t>Gain on Sale of Assets</t>
  </si>
  <si>
    <t>Rents</t>
  </si>
  <si>
    <t>Loss on Sale of Assets</t>
  </si>
  <si>
    <t>Expenses Associated with Rents</t>
  </si>
  <si>
    <t>Contributions</t>
  </si>
  <si>
    <t>Other Non-Dairy Operations Expenses</t>
  </si>
  <si>
    <t>ACCOUNT DESCRIPTION</t>
  </si>
  <si>
    <t xml:space="preserve">            Other Miscellaneous Income: </t>
  </si>
  <si>
    <t xml:space="preserve">a.  </t>
  </si>
  <si>
    <t xml:space="preserve">b.  </t>
  </si>
  <si>
    <t xml:space="preserve">c.  </t>
  </si>
  <si>
    <t xml:space="preserve">d.  </t>
  </si>
  <si>
    <t xml:space="preserve">e.  </t>
  </si>
  <si>
    <t xml:space="preserve">f.  </t>
  </si>
  <si>
    <t xml:space="preserve">g.  </t>
  </si>
  <si>
    <t xml:space="preserve">h.  </t>
  </si>
  <si>
    <t xml:space="preserve">i.  </t>
  </si>
  <si>
    <t xml:space="preserve">            Non-Recurring Expense: </t>
  </si>
  <si>
    <t>The accounting year for Federal Income taxes ends on (MM/DD):</t>
  </si>
  <si>
    <t>Depreciation - Milk Cases &amp; Pallets</t>
  </si>
  <si>
    <t>Gasoline, Oil &amp; Grease</t>
  </si>
  <si>
    <t>Manufactured</t>
  </si>
  <si>
    <t>Telephone, Internet &amp; Postage</t>
  </si>
  <si>
    <t>Turnpike &amp; Other Tolls</t>
  </si>
  <si>
    <t>Purchases of Condensed, Powder and Ingredients - MILK</t>
  </si>
  <si>
    <t xml:space="preserve">Container Size </t>
  </si>
  <si>
    <r>
      <t xml:space="preserve"> Purchased</t>
    </r>
    <r>
      <rPr>
        <b/>
        <vertAlign val="superscript"/>
        <sz val="13"/>
        <color indexed="8"/>
        <rFont val="Arial"/>
        <family val="2"/>
      </rPr>
      <t>(2)</t>
    </r>
  </si>
  <si>
    <t>(1)  List only containers used for milk, cream and sour cream packaged at your location.</t>
  </si>
  <si>
    <t>(2) Purchases should be net of inventory.</t>
  </si>
  <si>
    <t xml:space="preserve">      For containers not listed please contact Gary Gojsovich at 717-787-4194.</t>
  </si>
  <si>
    <t>Taxes - State, Sales &amp; Use</t>
  </si>
  <si>
    <r>
      <t>Non-Dairy Travel &amp; Entertainment</t>
    </r>
    <r>
      <rPr>
        <vertAlign val="superscript"/>
        <sz val="12"/>
        <rFont val="Arial"/>
        <family val="2"/>
      </rPr>
      <t>(1)</t>
    </r>
  </si>
  <si>
    <r>
      <t>Non-Dairy Dues &amp; Subscriptions</t>
    </r>
    <r>
      <rPr>
        <vertAlign val="superscript"/>
        <sz val="12"/>
        <rFont val="Arial"/>
        <family val="2"/>
      </rPr>
      <t>(2)</t>
    </r>
  </si>
  <si>
    <t>Complete only Exhibit A (Balance Sheet) &amp; Exhibit B (Statement of Operations) unless otherwise directed.</t>
  </si>
  <si>
    <t>Purchases of Containers</t>
  </si>
  <si>
    <r>
      <t>Delivery  (</t>
    </r>
    <r>
      <rPr>
        <i/>
        <sz val="12"/>
        <color indexed="8"/>
        <rFont val="Arial"/>
        <family val="2"/>
      </rPr>
      <t>other than Ice Cream</t>
    </r>
    <r>
      <rPr>
        <sz val="12"/>
        <color indexed="8"/>
        <rFont val="Arial"/>
        <family val="2"/>
      </rPr>
      <t>)</t>
    </r>
  </si>
  <si>
    <t>Selling - Milk</t>
  </si>
  <si>
    <r>
      <t>Selling  (</t>
    </r>
    <r>
      <rPr>
        <i/>
        <sz val="12"/>
        <color indexed="8"/>
        <rFont val="Arial"/>
        <family val="2"/>
      </rPr>
      <t>other than Milk and Ice Cream</t>
    </r>
    <r>
      <rPr>
        <sz val="12"/>
        <color indexed="8"/>
        <rFont val="Arial"/>
        <family val="2"/>
      </rPr>
      <t>)</t>
    </r>
  </si>
  <si>
    <t>other than I.C.</t>
  </si>
  <si>
    <t>other than</t>
  </si>
  <si>
    <t>Blowmolder</t>
  </si>
  <si>
    <t>Workers' Comp. Insurance</t>
  </si>
  <si>
    <t>Supplies &amp; Equipment - Office</t>
  </si>
  <si>
    <t>Light, Water, Power &amp; Sewage</t>
  </si>
  <si>
    <t>Insurance - Fire &amp; Other</t>
  </si>
  <si>
    <t>Rent - Land &amp; Building</t>
  </si>
  <si>
    <t>Rent - Equipment</t>
  </si>
  <si>
    <t>Travel and Entertainment</t>
  </si>
  <si>
    <t>Contract Hauling/Delivery Expense</t>
  </si>
  <si>
    <t>Employee Reimbursement</t>
  </si>
  <si>
    <r>
      <t>Garage Income  (</t>
    </r>
    <r>
      <rPr>
        <i/>
        <sz val="11"/>
        <color indexed="10"/>
        <rFont val="Arial"/>
        <family val="2"/>
      </rPr>
      <t>enter as negative</t>
    </r>
    <r>
      <rPr>
        <sz val="12"/>
        <color indexed="8"/>
        <rFont val="Arial"/>
        <family val="2"/>
      </rPr>
      <t>)</t>
    </r>
  </si>
  <si>
    <r>
      <t>Interest Income  (</t>
    </r>
    <r>
      <rPr>
        <i/>
        <sz val="11"/>
        <color indexed="10"/>
        <rFont val="Arial"/>
        <family val="2"/>
      </rPr>
      <t>enter as negative</t>
    </r>
    <r>
      <rPr>
        <sz val="12"/>
        <color indexed="8"/>
        <rFont val="Arial"/>
        <family val="2"/>
      </rPr>
      <t>)</t>
    </r>
  </si>
  <si>
    <r>
      <rPr>
        <b/>
        <sz val="12"/>
        <color indexed="10"/>
        <rFont val="Arial"/>
        <family val="2"/>
      </rPr>
      <t>Less</t>
    </r>
    <r>
      <rPr>
        <sz val="12"/>
        <color indexed="8"/>
        <rFont val="Arial"/>
        <family val="2"/>
      </rPr>
      <t>:</t>
    </r>
    <r>
      <rPr>
        <sz val="12"/>
        <color indexed="8"/>
        <rFont val="Arial"/>
        <family val="2"/>
      </rPr>
      <t xml:space="preserve"> Rental Income  </t>
    </r>
    <r>
      <rPr>
        <sz val="9"/>
        <color indexed="8"/>
        <rFont val="Arial"/>
        <family val="2"/>
      </rPr>
      <t>(</t>
    </r>
    <r>
      <rPr>
        <i/>
        <sz val="11"/>
        <color indexed="10"/>
        <rFont val="Arial"/>
        <family val="2"/>
      </rPr>
      <t>enter as negative</t>
    </r>
    <r>
      <rPr>
        <sz val="9"/>
        <color indexed="8"/>
        <rFont val="Arial"/>
        <family val="2"/>
      </rPr>
      <t>)</t>
    </r>
  </si>
  <si>
    <r>
      <rPr>
        <b/>
        <sz val="12"/>
        <color indexed="10"/>
        <rFont val="Arial"/>
        <family val="2"/>
      </rPr>
      <t>Less</t>
    </r>
    <r>
      <rPr>
        <sz val="12"/>
        <color indexed="8"/>
        <rFont val="Arial"/>
        <family val="2"/>
      </rPr>
      <t xml:space="preserve">: </t>
    </r>
    <r>
      <rPr>
        <sz val="12"/>
        <color indexed="8"/>
        <rFont val="Arial"/>
        <family val="2"/>
      </rPr>
      <t xml:space="preserve">Back Hauling Income  </t>
    </r>
    <r>
      <rPr>
        <sz val="9"/>
        <color indexed="8"/>
        <rFont val="Arial"/>
        <family val="2"/>
      </rPr>
      <t>(</t>
    </r>
    <r>
      <rPr>
        <i/>
        <sz val="11"/>
        <color indexed="10"/>
        <rFont val="Arial"/>
        <family val="2"/>
      </rPr>
      <t>enter as negative</t>
    </r>
    <r>
      <rPr>
        <sz val="9"/>
        <color indexed="8"/>
        <rFont val="Arial"/>
        <family val="2"/>
      </rPr>
      <t>)</t>
    </r>
  </si>
  <si>
    <r>
      <rPr>
        <b/>
        <sz val="12"/>
        <color indexed="10"/>
        <rFont val="Arial"/>
        <family val="2"/>
      </rPr>
      <t>Less</t>
    </r>
    <r>
      <rPr>
        <sz val="12"/>
        <color indexed="8"/>
        <rFont val="Arial"/>
        <family val="2"/>
      </rPr>
      <t xml:space="preserve">: </t>
    </r>
    <r>
      <rPr>
        <sz val="12"/>
        <color indexed="8"/>
        <rFont val="Arial"/>
        <family val="2"/>
      </rPr>
      <t xml:space="preserve">Hauling Reimbursement  </t>
    </r>
    <r>
      <rPr>
        <sz val="9"/>
        <color indexed="8"/>
        <rFont val="Arial"/>
        <family val="2"/>
      </rPr>
      <t>(</t>
    </r>
    <r>
      <rPr>
        <i/>
        <sz val="11"/>
        <color indexed="10"/>
        <rFont val="Arial"/>
        <family val="2"/>
      </rPr>
      <t>enter as negative</t>
    </r>
    <r>
      <rPr>
        <sz val="9"/>
        <color indexed="8"/>
        <rFont val="Arial"/>
        <family val="2"/>
      </rPr>
      <t>)</t>
    </r>
  </si>
  <si>
    <r>
      <t xml:space="preserve">     SubTotal</t>
    </r>
    <r>
      <rPr>
        <sz val="12"/>
        <color indexed="8"/>
        <rFont val="Arial"/>
        <family val="2"/>
      </rPr>
      <t xml:space="preserve">  (</t>
    </r>
    <r>
      <rPr>
        <i/>
        <sz val="12"/>
        <color indexed="8"/>
        <rFont val="Arial"/>
        <family val="2"/>
      </rPr>
      <t>Lines 1 thru  49</t>
    </r>
    <r>
      <rPr>
        <sz val="12"/>
        <color indexed="8"/>
        <rFont val="Arial"/>
        <family val="2"/>
      </rPr>
      <t>)</t>
    </r>
  </si>
  <si>
    <r>
      <t xml:space="preserve">     Total</t>
    </r>
    <r>
      <rPr>
        <sz val="12"/>
        <color indexed="8"/>
        <rFont val="Arial"/>
        <family val="2"/>
      </rPr>
      <t xml:space="preserve">  (</t>
    </r>
    <r>
      <rPr>
        <i/>
        <sz val="12"/>
        <color indexed="8"/>
        <rFont val="Arial"/>
        <family val="2"/>
      </rPr>
      <t>Lines 51 thru 58</t>
    </r>
    <r>
      <rPr>
        <sz val="12"/>
        <color indexed="8"/>
        <rFont val="Arial"/>
        <family val="2"/>
      </rPr>
      <t>)</t>
    </r>
  </si>
  <si>
    <t>Dues &amp; Subscriptions (dairy related only)</t>
  </si>
  <si>
    <t>Receiving, Lab. &amp; Field Work</t>
  </si>
  <si>
    <t>(1)</t>
  </si>
  <si>
    <t>Account Balances</t>
  </si>
  <si>
    <t>Variances</t>
  </si>
  <si>
    <t>Percent (%)</t>
  </si>
  <si>
    <t>Stand. &amp; Past.</t>
  </si>
  <si>
    <t>Ice Cream Manufacturing</t>
  </si>
  <si>
    <t>Delivery (other than Ice Cream)</t>
  </si>
  <si>
    <t>Selling - MILK</t>
  </si>
  <si>
    <t>Selling - ICE CREAM</t>
  </si>
  <si>
    <t>Total of All Columns (Schedules B-2 &amp; B-3)</t>
  </si>
  <si>
    <t>-</t>
  </si>
  <si>
    <r>
      <t xml:space="preserve">TOTAL OTHER INCOME  </t>
    </r>
    <r>
      <rPr>
        <i/>
        <sz val="12"/>
        <rFont val="Arial"/>
        <family val="2"/>
      </rPr>
      <t>(carry forward amount to Exhibit B, Line 40)</t>
    </r>
  </si>
  <si>
    <r>
      <t xml:space="preserve">TOTAL OTHER EXPENSES  </t>
    </r>
    <r>
      <rPr>
        <i/>
        <sz val="12"/>
        <rFont val="Arial"/>
        <family val="2"/>
      </rPr>
      <t>(carry forward amount to Exhibit B, Line 41)</t>
    </r>
  </si>
  <si>
    <t>PAPER</t>
  </si>
  <si>
    <t>PLASTIC</t>
  </si>
  <si>
    <t>DISPENSERs</t>
  </si>
  <si>
    <t>Description</t>
  </si>
  <si>
    <r>
      <t xml:space="preserve">Other Milk Containers: </t>
    </r>
    <r>
      <rPr>
        <vertAlign val="superscript"/>
        <sz val="14"/>
        <rFont val="Arial"/>
        <family val="2"/>
      </rPr>
      <t>(3)</t>
    </r>
  </si>
  <si>
    <r>
      <t xml:space="preserve"> Purchased </t>
    </r>
    <r>
      <rPr>
        <b/>
        <vertAlign val="superscript"/>
        <sz val="13"/>
        <color indexed="8"/>
        <rFont val="Arial"/>
        <family val="2"/>
      </rPr>
      <t>(2)</t>
    </r>
  </si>
  <si>
    <r>
      <t>MILK CONTAINER DATA (</t>
    </r>
    <r>
      <rPr>
        <b/>
        <sz val="14"/>
        <color indexed="10"/>
        <rFont val="Arial"/>
        <family val="2"/>
      </rPr>
      <t>UNITS</t>
    </r>
    <r>
      <rPr>
        <b/>
        <sz val="14"/>
        <rFont val="Arial"/>
        <family val="2"/>
      </rPr>
      <t xml:space="preserve">)  </t>
    </r>
    <r>
      <rPr>
        <b/>
        <vertAlign val="superscript"/>
        <sz val="14"/>
        <rFont val="Arial"/>
        <family val="2"/>
      </rPr>
      <t>(1)</t>
    </r>
  </si>
  <si>
    <t>(3) Should include containers not specifically identified by size above.</t>
  </si>
  <si>
    <t>PRODUCTIVE COST CENTER EXPENSE DISTRIBUTION</t>
  </si>
  <si>
    <t>SERVICE COST CENTER EXPENSE DISTRIBUTION</t>
  </si>
  <si>
    <t>Milk &amp; Cream</t>
  </si>
  <si>
    <t>(Pkg'd + Bulk)</t>
  </si>
  <si>
    <t>Selling - Milk &amp; Cream (Pkg'd + Bulk)</t>
  </si>
  <si>
    <t>Milk, Cream &amp; I.C.</t>
  </si>
  <si>
    <t>Selling - other than Milk, Cream &amp; I.C.</t>
  </si>
  <si>
    <t>Selling - TOTAL</t>
  </si>
  <si>
    <t>(11) + (12) + (13)</t>
  </si>
  <si>
    <t>Cost per Point Schedule</t>
  </si>
  <si>
    <t>VARIANCEs</t>
  </si>
  <si>
    <t>Receiving</t>
  </si>
  <si>
    <t>Blowmold</t>
  </si>
  <si>
    <r>
      <t>Total (</t>
    </r>
    <r>
      <rPr>
        <i/>
        <sz val="12"/>
        <color indexed="8"/>
        <rFont val="Arial"/>
        <family val="2"/>
      </rPr>
      <t>with Blow Mold</t>
    </r>
    <r>
      <rPr>
        <b/>
        <sz val="12"/>
        <color indexed="8"/>
        <rFont val="Arial"/>
        <family val="2"/>
      </rPr>
      <t>)</t>
    </r>
  </si>
  <si>
    <t>Other Bottling Supplies</t>
  </si>
  <si>
    <t>Processing Services</t>
  </si>
  <si>
    <t>Amortization</t>
  </si>
  <si>
    <t>Dealer Name:</t>
  </si>
  <si>
    <t>for the Year Ended December 31, 20XX</t>
  </si>
  <si>
    <t>Controlled</t>
  </si>
  <si>
    <t>Delivery - other than Ice Cream</t>
  </si>
  <si>
    <t>The financial report must be submitted to the Pennsylvania Milk Marketing Board by May 1st of the</t>
  </si>
  <si>
    <t>Filing Date: On or before May 1st of the succeeding year.</t>
  </si>
  <si>
    <r>
      <t xml:space="preserve">Inventory - </t>
    </r>
    <r>
      <rPr>
        <b/>
        <sz val="12"/>
        <rFont val="Arial"/>
        <family val="2"/>
      </rPr>
      <t>Controlled</t>
    </r>
    <r>
      <rPr>
        <sz val="12"/>
        <rFont val="Arial"/>
        <family val="2"/>
      </rPr>
      <t xml:space="preserve"> Milk Products</t>
    </r>
  </si>
  <si>
    <r>
      <t xml:space="preserve">Inventory - </t>
    </r>
    <r>
      <rPr>
        <b/>
        <sz val="12"/>
        <rFont val="Arial"/>
        <family val="2"/>
      </rPr>
      <t>Non-Controlled</t>
    </r>
    <r>
      <rPr>
        <sz val="12"/>
        <rFont val="Arial"/>
        <family val="2"/>
      </rPr>
      <t xml:space="preserve"> Milk Products</t>
    </r>
  </si>
  <si>
    <r>
      <t xml:space="preserve">Inventory - </t>
    </r>
    <r>
      <rPr>
        <b/>
        <sz val="12"/>
        <rFont val="Arial"/>
        <family val="2"/>
      </rPr>
      <t>Controlled</t>
    </r>
    <r>
      <rPr>
        <sz val="12"/>
        <rFont val="Arial"/>
        <family val="2"/>
      </rPr>
      <t xml:space="preserve"> Containers</t>
    </r>
  </si>
  <si>
    <r>
      <t xml:space="preserve">Inventory - </t>
    </r>
    <r>
      <rPr>
        <b/>
        <sz val="12"/>
        <rFont val="Arial"/>
        <family val="2"/>
      </rPr>
      <t>Non-Controlled</t>
    </r>
    <r>
      <rPr>
        <sz val="12"/>
        <rFont val="Arial"/>
        <family val="2"/>
      </rPr>
      <t xml:space="preserve"> Containers</t>
    </r>
  </si>
  <si>
    <r>
      <t>TOTAL CURRENT ASSETS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Add Lines 1 thru 14</t>
    </r>
    <r>
      <rPr>
        <sz val="12"/>
        <rFont val="Arial"/>
        <family val="2"/>
      </rPr>
      <t>)</t>
    </r>
  </si>
  <si>
    <r>
      <t xml:space="preserve">TOTAL INVESTMENTS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Add Lines 16 thru 20</t>
    </r>
    <r>
      <rPr>
        <sz val="12"/>
        <rFont val="Arial"/>
        <family val="2"/>
      </rPr>
      <t>)</t>
    </r>
  </si>
  <si>
    <r>
      <t>TOTAL NET FIXED ASSETS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Add Lines 22 thru 27</t>
    </r>
    <r>
      <rPr>
        <sz val="12"/>
        <rFont val="Arial"/>
        <family val="2"/>
      </rPr>
      <t>)</t>
    </r>
  </si>
  <si>
    <r>
      <t xml:space="preserve">TOTAL ASSETS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Line 15 + Line 21 + Line 28 + Line 29</t>
    </r>
    <r>
      <rPr>
        <sz val="12"/>
        <rFont val="Arial"/>
        <family val="2"/>
      </rPr>
      <t>)</t>
    </r>
  </si>
  <si>
    <r>
      <t xml:space="preserve">TOTAL CURRENT LIABILITIES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Add Lines 31 thru 39</t>
    </r>
    <r>
      <rPr>
        <sz val="12"/>
        <rFont val="Arial"/>
        <family val="2"/>
      </rPr>
      <t>)</t>
    </r>
  </si>
  <si>
    <r>
      <t xml:space="preserve">TOTAL LONG TERM LIABILITIES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Add Lines 41 thru 44</t>
    </r>
    <r>
      <rPr>
        <sz val="12"/>
        <rFont val="Arial"/>
        <family val="2"/>
      </rPr>
      <t>)</t>
    </r>
  </si>
  <si>
    <r>
      <t>TOTAL LIABILITIES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Line 40 + Line 45</t>
    </r>
    <r>
      <rPr>
        <sz val="12"/>
        <rFont val="Arial"/>
        <family val="2"/>
      </rPr>
      <t>)</t>
    </r>
  </si>
  <si>
    <r>
      <t xml:space="preserve">TOTAL EQUITY 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Line 47 + Line 48</t>
    </r>
    <r>
      <rPr>
        <sz val="12"/>
        <rFont val="Arial"/>
        <family val="2"/>
      </rPr>
      <t>)</t>
    </r>
  </si>
  <si>
    <r>
      <t>TOTAL LIABILITIES &amp; EQUITY</t>
    </r>
    <r>
      <rPr>
        <sz val="12"/>
        <rFont val="Arial"/>
        <family val="2"/>
      </rPr>
      <t xml:space="preserve">  (</t>
    </r>
    <r>
      <rPr>
        <i/>
        <sz val="12"/>
        <rFont val="Arial"/>
        <family val="2"/>
      </rPr>
      <t>Line 46 + Line 49</t>
    </r>
    <r>
      <rPr>
        <sz val="12"/>
        <rFont val="Arial"/>
        <family val="2"/>
      </rPr>
      <t>)</t>
    </r>
  </si>
  <si>
    <t>Noncontrolled</t>
  </si>
  <si>
    <t>Amount</t>
  </si>
  <si>
    <t xml:space="preserve">Amount </t>
  </si>
  <si>
    <r>
      <t>TOTAL GROSS SALES</t>
    </r>
    <r>
      <rPr>
        <sz val="12"/>
        <color indexed="8"/>
        <rFont val="Arial"/>
        <family val="2"/>
      </rPr>
      <t xml:space="preserve"> </t>
    </r>
  </si>
  <si>
    <t xml:space="preserve">Discounts   </t>
  </si>
  <si>
    <t>Returns</t>
  </si>
  <si>
    <r>
      <t>TOTAL DISCOUNTS &amp; RETURNS</t>
    </r>
    <r>
      <rPr>
        <sz val="12"/>
        <color indexed="8"/>
        <rFont val="Arial"/>
        <family val="2"/>
      </rPr>
      <t xml:space="preserve">  </t>
    </r>
  </si>
  <si>
    <r>
      <t xml:space="preserve">NET SALES </t>
    </r>
    <r>
      <rPr>
        <sz val="12"/>
        <color indexed="8"/>
        <rFont val="Arial"/>
        <family val="2"/>
      </rPr>
      <t xml:space="preserve"> </t>
    </r>
  </si>
  <si>
    <t>Purchases of Raw Milk from Others Rounding</t>
  </si>
  <si>
    <t xml:space="preserve">Subtotal - Purch. of Raw Milk  </t>
  </si>
  <si>
    <r>
      <t xml:space="preserve"> TOTAL COST OF SALES </t>
    </r>
    <r>
      <rPr>
        <sz val="12"/>
        <color indexed="8"/>
        <rFont val="Arial"/>
        <family val="2"/>
      </rPr>
      <t xml:space="preserve"> </t>
    </r>
  </si>
  <si>
    <t xml:space="preserve">GROSS MARGIN </t>
  </si>
  <si>
    <t>PRODUCTIVE COST CENTER EXPENSES (B2/B3) :</t>
  </si>
  <si>
    <t xml:space="preserve">Manufacturing </t>
  </si>
  <si>
    <t xml:space="preserve">Delivery </t>
  </si>
  <si>
    <r>
      <t xml:space="preserve">TOTAL PRODUCTIVE COST CENTER EXPENSES </t>
    </r>
    <r>
      <rPr>
        <sz val="12"/>
        <color indexed="8"/>
        <rFont val="Arial"/>
        <family val="2"/>
      </rPr>
      <t xml:space="preserve"> </t>
    </r>
  </si>
  <si>
    <t xml:space="preserve">NET OPERATING INCOME </t>
  </si>
  <si>
    <r>
      <t xml:space="preserve">Other Income  (B-4)  </t>
    </r>
    <r>
      <rPr>
        <i/>
        <sz val="11"/>
        <color indexed="10"/>
        <rFont val="Arial"/>
        <family val="2"/>
      </rPr>
      <t>(enter as positive amount)</t>
    </r>
  </si>
  <si>
    <r>
      <t xml:space="preserve">Other Expenses  (B-4)  </t>
    </r>
    <r>
      <rPr>
        <i/>
        <sz val="11"/>
        <color indexed="10"/>
        <rFont val="Arial"/>
        <family val="2"/>
      </rPr>
      <t>(enter as positive amount)</t>
    </r>
  </si>
  <si>
    <r>
      <t>NET INCOME BEFORE TAXES</t>
    </r>
    <r>
      <rPr>
        <sz val="12"/>
        <color indexed="8"/>
        <rFont val="Arial"/>
        <family val="2"/>
      </rPr>
      <t xml:space="preserve"> </t>
    </r>
  </si>
  <si>
    <t xml:space="preserve">NET INCOME AFTER TAXES </t>
  </si>
  <si>
    <t>03/31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</si>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</sst>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%"/>
    <numFmt numFmtId="166" formatCode="0.0000%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* #,##0_);_(* \(#,##0\);_(* &quot;-&quot;??_);_(@_)"/>
  </numFmts>
  <fonts count="54" x14ac:knownFonts="1">
    <font>
      <sz val="12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"/>
      <name val="Arial"/>
      <family val="2"/>
    </font>
    <font>
      <i/>
      <sz val="11"/>
      <color indexed="10"/>
      <name val="Arial"/>
      <family val="2"/>
    </font>
    <font>
      <sz val="9"/>
      <color indexed="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 (W1)"/>
    </font>
    <font>
      <sz val="6"/>
      <name val="Arial"/>
      <family val="2"/>
    </font>
    <font>
      <i/>
      <sz val="10"/>
      <color indexed="10"/>
      <name val="Arial"/>
      <family val="2"/>
    </font>
    <font>
      <sz val="11"/>
      <color indexed="8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b/>
      <vertAlign val="superscript"/>
      <sz val="13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vertAlign val="superscript"/>
      <sz val="12"/>
      <name val="Arial"/>
      <family val="2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vertAlign val="superscript"/>
      <sz val="14"/>
      <name val="Arial"/>
      <family val="2"/>
    </font>
    <font>
      <b/>
      <vertAlign val="superscript"/>
      <sz val="14"/>
      <name val="Arial"/>
      <family val="2"/>
    </font>
    <font>
      <b/>
      <sz val="14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u/>
      <sz val="12"/>
      <color theme="10"/>
      <name val="Arial"/>
      <family val="2"/>
    </font>
    <font>
      <u/>
      <sz val="12"/>
      <color theme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92D050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  <font>
      <u/>
      <sz val="12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Up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8">
    <xf numFmtId="37" fontId="0" fillId="2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43" fillId="0" borderId="0" applyFont="0" applyFill="0" applyBorder="0" applyAlignment="0" applyProtection="0"/>
    <xf numFmtId="37" fontId="44" fillId="2" borderId="0" applyNumberFormat="0" applyFill="0" applyBorder="0" applyAlignment="0" applyProtection="0"/>
    <xf numFmtId="37" fontId="45" fillId="2" borderId="0" applyNumberFormat="0" applyFill="0" applyBorder="0" applyAlignment="0" applyProtection="0"/>
    <xf numFmtId="37" fontId="4" fillId="2" borderId="0"/>
    <xf numFmtId="0" fontId="4" fillId="0" borderId="0"/>
    <xf numFmtId="0" fontId="16" fillId="0" borderId="0"/>
    <xf numFmtId="0" fontId="16" fillId="0" borderId="0"/>
    <xf numFmtId="0" fontId="43" fillId="0" borderId="0"/>
    <xf numFmtId="0" fontId="4" fillId="2" borderId="0"/>
    <xf numFmtId="0" fontId="3" fillId="0" borderId="0"/>
    <xf numFmtId="0" fontId="16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1" fillId="0" borderId="0"/>
    <xf numFmtId="0" fontId="3" fillId="0" borderId="0"/>
    <xf numFmtId="37" fontId="53" fillId="2" borderId="0" applyNumberFormat="0" applyFill="0" applyBorder="0" applyAlignment="0" applyProtection="0"/>
  </cellStyleXfs>
  <cellXfs count="566">
    <xf numFmtId="37" fontId="0" fillId="2" borderId="0" xfId="0" applyNumberFormat="1"/>
    <xf numFmtId="0" fontId="1" fillId="2" borderId="0" xfId="22" applyNumberFormat="1" applyFont="1" applyProtection="1"/>
    <xf numFmtId="0" fontId="4" fillId="2" borderId="0" xfId="22" applyNumberFormat="1" applyProtection="1"/>
    <xf numFmtId="0" fontId="1" fillId="2" borderId="2" xfId="22" applyNumberFormat="1" applyFont="1" applyBorder="1" applyProtection="1"/>
    <xf numFmtId="0" fontId="1" fillId="2" borderId="0" xfId="23" applyNumberFormat="1" applyFont="1" applyProtection="1"/>
    <xf numFmtId="0" fontId="4" fillId="2" borderId="0" xfId="23" applyNumberFormat="1" applyProtection="1"/>
    <xf numFmtId="0" fontId="1" fillId="2" borderId="3" xfId="23" applyNumberFormat="1" applyFont="1" applyBorder="1" applyProtection="1"/>
    <xf numFmtId="37" fontId="1" fillId="2" borderId="0" xfId="23" applyNumberFormat="1" applyFont="1" applyProtection="1"/>
    <xf numFmtId="0" fontId="1" fillId="2" borderId="0" xfId="24" applyNumberFormat="1" applyFont="1" applyProtection="1"/>
    <xf numFmtId="0" fontId="4" fillId="2" borderId="0" xfId="24" applyNumberFormat="1" applyProtection="1"/>
    <xf numFmtId="0" fontId="2" fillId="2" borderId="0" xfId="24" applyNumberFormat="1" applyFont="1" applyProtection="1"/>
    <xf numFmtId="5" fontId="1" fillId="2" borderId="0" xfId="24" applyNumberFormat="1" applyFont="1" applyProtection="1"/>
    <xf numFmtId="37" fontId="1" fillId="2" borderId="0" xfId="24" applyNumberFormat="1" applyFont="1" applyProtection="1"/>
    <xf numFmtId="0" fontId="2" fillId="2" borderId="0" xfId="24" applyNumberFormat="1" applyFont="1" applyAlignment="1" applyProtection="1">
      <alignment horizontal="right"/>
    </xf>
    <xf numFmtId="0" fontId="7" fillId="2" borderId="0" xfId="24" applyNumberFormat="1" applyFont="1" applyAlignment="1" applyProtection="1">
      <alignment horizontal="right"/>
    </xf>
    <xf numFmtId="0" fontId="4" fillId="2" borderId="0" xfId="25" applyNumberFormat="1" applyProtection="1"/>
    <xf numFmtId="0" fontId="1" fillId="2" borderId="0" xfId="25" applyNumberFormat="1" applyFont="1" applyProtection="1"/>
    <xf numFmtId="0" fontId="2" fillId="2" borderId="0" xfId="25" applyNumberFormat="1" applyFont="1" applyAlignment="1" applyProtection="1">
      <alignment horizontal="center"/>
    </xf>
    <xf numFmtId="0" fontId="7" fillId="2" borderId="0" xfId="25" applyNumberFormat="1" applyFont="1" applyAlignment="1" applyProtection="1">
      <alignment horizontal="right"/>
    </xf>
    <xf numFmtId="0" fontId="11" fillId="2" borderId="0" xfId="25" applyNumberFormat="1" applyFont="1" applyAlignment="1" applyProtection="1">
      <alignment horizontal="center"/>
    </xf>
    <xf numFmtId="0" fontId="1" fillId="2" borderId="4" xfId="25" applyNumberFormat="1" applyFont="1" applyBorder="1" applyProtection="1"/>
    <xf numFmtId="0" fontId="1" fillId="2" borderId="5" xfId="25" applyNumberFormat="1" applyFont="1" applyBorder="1" applyProtection="1"/>
    <xf numFmtId="0" fontId="2" fillId="2" borderId="0" xfId="25" applyNumberFormat="1" applyFont="1" applyAlignment="1" applyProtection="1">
      <alignment horizontal="right"/>
    </xf>
    <xf numFmtId="0" fontId="1" fillId="2" borderId="6" xfId="25" applyNumberFormat="1" applyFont="1" applyBorder="1" applyProtection="1"/>
    <xf numFmtId="0" fontId="1" fillId="2" borderId="7" xfId="25" applyNumberFormat="1" applyFont="1" applyBorder="1" applyProtection="1"/>
    <xf numFmtId="0" fontId="2" fillId="2" borderId="7" xfId="25" applyNumberFormat="1" applyFont="1" applyBorder="1" applyProtection="1"/>
    <xf numFmtId="0" fontId="2" fillId="2" borderId="5" xfId="25" applyNumberFormat="1" applyFont="1" applyBorder="1" applyAlignment="1" applyProtection="1">
      <alignment horizontal="center"/>
    </xf>
    <xf numFmtId="0" fontId="2" fillId="3" borderId="5" xfId="25" applyNumberFormat="1" applyFont="1" applyFill="1" applyBorder="1" applyAlignment="1" applyProtection="1">
      <alignment horizontal="center"/>
    </xf>
    <xf numFmtId="0" fontId="1" fillId="2" borderId="1" xfId="25" applyNumberFormat="1" applyFont="1" applyBorder="1" applyProtection="1"/>
    <xf numFmtId="0" fontId="1" fillId="2" borderId="0" xfId="25" applyNumberFormat="1" applyFont="1" applyAlignment="1" applyProtection="1">
      <alignment horizontal="center"/>
    </xf>
    <xf numFmtId="0" fontId="1" fillId="2" borderId="4" xfId="23" applyNumberFormat="1" applyFont="1" applyBorder="1" applyProtection="1"/>
    <xf numFmtId="0" fontId="7" fillId="2" borderId="4" xfId="23" applyNumberFormat="1" applyFont="1" applyBorder="1" applyProtection="1"/>
    <xf numFmtId="0" fontId="6" fillId="2" borderId="4" xfId="23" applyNumberFormat="1" applyFont="1" applyBorder="1" applyProtection="1"/>
    <xf numFmtId="0" fontId="4" fillId="2" borderId="15" xfId="23" applyNumberFormat="1" applyBorder="1" applyAlignment="1" applyProtection="1">
      <alignment horizontal="center"/>
    </xf>
    <xf numFmtId="0" fontId="1" fillId="4" borderId="13" xfId="23" applyNumberFormat="1" applyFont="1" applyFill="1" applyBorder="1" applyProtection="1"/>
    <xf numFmtId="37" fontId="1" fillId="4" borderId="13" xfId="23" applyNumberFormat="1" applyFont="1" applyFill="1" applyBorder="1" applyProtection="1"/>
    <xf numFmtId="37" fontId="1" fillId="4" borderId="2" xfId="23" applyNumberFormat="1" applyFont="1" applyFill="1" applyBorder="1" applyProtection="1"/>
    <xf numFmtId="5" fontId="1" fillId="4" borderId="13" xfId="23" applyNumberFormat="1" applyFont="1" applyFill="1" applyBorder="1" applyProtection="1"/>
    <xf numFmtId="165" fontId="1" fillId="4" borderId="2" xfId="23" applyNumberFormat="1" applyFont="1" applyFill="1" applyBorder="1" applyProtection="1"/>
    <xf numFmtId="5" fontId="1" fillId="4" borderId="2" xfId="23" applyNumberFormat="1" applyFont="1" applyFill="1" applyBorder="1" applyProtection="1"/>
    <xf numFmtId="0" fontId="4" fillId="2" borderId="0" xfId="23" applyNumberFormat="1" applyFill="1" applyBorder="1" applyProtection="1"/>
    <xf numFmtId="0" fontId="1" fillId="2" borderId="0" xfId="23" applyNumberFormat="1" applyFont="1" applyFill="1" applyBorder="1" applyAlignment="1" applyProtection="1"/>
    <xf numFmtId="37" fontId="1" fillId="2" borderId="0" xfId="23" applyNumberFormat="1" applyFont="1" applyFill="1" applyBorder="1" applyProtection="1"/>
    <xf numFmtId="0" fontId="1" fillId="2" borderId="0" xfId="23" applyNumberFormat="1" applyFont="1" applyFill="1" applyBorder="1" applyProtection="1"/>
    <xf numFmtId="0" fontId="2" fillId="2" borderId="0" xfId="23" applyNumberFormat="1" applyFont="1" applyFill="1" applyBorder="1" applyAlignment="1" applyProtection="1">
      <alignment horizontal="center"/>
    </xf>
    <xf numFmtId="0" fontId="2" fillId="2" borderId="0" xfId="23" applyNumberFormat="1" applyFont="1" applyFill="1" applyBorder="1" applyProtection="1"/>
    <xf numFmtId="0" fontId="2" fillId="3" borderId="0" xfId="23" applyNumberFormat="1" applyFont="1" applyFill="1" applyBorder="1" applyProtection="1"/>
    <xf numFmtId="0" fontId="2" fillId="3" borderId="0" xfId="23" applyNumberFormat="1" applyFont="1" applyFill="1" applyBorder="1" applyAlignment="1" applyProtection="1">
      <alignment horizontal="center"/>
    </xf>
    <xf numFmtId="37" fontId="2" fillId="3" borderId="0" xfId="23" applyNumberFormat="1" applyFont="1" applyFill="1" applyBorder="1" applyAlignment="1" applyProtection="1">
      <alignment horizontal="center"/>
    </xf>
    <xf numFmtId="9" fontId="1" fillId="2" borderId="0" xfId="23" applyNumberFormat="1" applyFont="1" applyFill="1" applyBorder="1" applyProtection="1"/>
    <xf numFmtId="5" fontId="1" fillId="2" borderId="0" xfId="23" applyNumberFormat="1" applyFont="1" applyFill="1" applyBorder="1" applyProtection="1"/>
    <xf numFmtId="164" fontId="1" fillId="2" borderId="0" xfId="23" applyNumberFormat="1" applyFont="1" applyFill="1" applyBorder="1" applyProtection="1"/>
    <xf numFmtId="0" fontId="4" fillId="2" borderId="0" xfId="18" applyNumberFormat="1" applyProtection="1"/>
    <xf numFmtId="0" fontId="1" fillId="2" borderId="7" xfId="21" applyNumberFormat="1" applyFont="1" applyBorder="1" applyProtection="1"/>
    <xf numFmtId="37" fontId="7" fillId="4" borderId="0" xfId="0" quotePrefix="1" applyNumberFormat="1" applyFont="1" applyFill="1" applyAlignment="1" applyProtection="1">
      <alignment horizontal="left"/>
    </xf>
    <xf numFmtId="0" fontId="8" fillId="2" borderId="19" xfId="23" applyNumberFormat="1" applyFont="1" applyBorder="1" applyAlignment="1" applyProtection="1">
      <alignment horizontal="center"/>
    </xf>
    <xf numFmtId="0" fontId="1" fillId="2" borderId="0" xfId="23" applyNumberFormat="1" applyFont="1" applyBorder="1" applyProtection="1"/>
    <xf numFmtId="0" fontId="4" fillId="2" borderId="19" xfId="23" applyNumberFormat="1" applyBorder="1" applyProtection="1"/>
    <xf numFmtId="0" fontId="1" fillId="2" borderId="20" xfId="23" applyNumberFormat="1" applyFont="1" applyBorder="1" applyProtection="1"/>
    <xf numFmtId="0" fontId="1" fillId="2" borderId="21" xfId="23" applyNumberFormat="1" applyFont="1" applyBorder="1" applyProtection="1"/>
    <xf numFmtId="0" fontId="1" fillId="2" borderId="22" xfId="23" applyNumberFormat="1" applyFont="1" applyBorder="1" applyProtection="1"/>
    <xf numFmtId="0" fontId="1" fillId="2" borderId="23" xfId="23" applyNumberFormat="1" applyFont="1" applyBorder="1" applyProtection="1"/>
    <xf numFmtId="0" fontId="1" fillId="2" borderId="24" xfId="23" applyNumberFormat="1" applyFont="1" applyBorder="1" applyProtection="1"/>
    <xf numFmtId="0" fontId="1" fillId="2" borderId="25" xfId="23" applyNumberFormat="1" applyFont="1" applyBorder="1" applyProtection="1"/>
    <xf numFmtId="0" fontId="1" fillId="2" borderId="26" xfId="23" applyNumberFormat="1" applyFont="1" applyBorder="1" applyProtection="1"/>
    <xf numFmtId="0" fontId="1" fillId="2" borderId="27" xfId="23" applyNumberFormat="1" applyFont="1" applyBorder="1" applyProtection="1"/>
    <xf numFmtId="0" fontId="1" fillId="2" borderId="28" xfId="23" applyNumberFormat="1" applyFont="1" applyBorder="1" applyProtection="1"/>
    <xf numFmtId="0" fontId="1" fillId="2" borderId="29" xfId="23" applyNumberFormat="1" applyFont="1" applyBorder="1" applyProtection="1"/>
    <xf numFmtId="0" fontId="1" fillId="2" borderId="30" xfId="23" applyNumberFormat="1" applyFont="1" applyBorder="1" applyProtection="1"/>
    <xf numFmtId="0" fontId="2" fillId="2" borderId="30" xfId="23" applyNumberFormat="1" applyFont="1" applyBorder="1" applyAlignment="1" applyProtection="1">
      <alignment horizontal="center"/>
    </xf>
    <xf numFmtId="0" fontId="2" fillId="3" borderId="31" xfId="23" applyNumberFormat="1" applyFont="1" applyFill="1" applyBorder="1" applyAlignment="1" applyProtection="1">
      <alignment horizontal="center"/>
    </xf>
    <xf numFmtId="0" fontId="2" fillId="3" borderId="32" xfId="23" applyNumberFormat="1" applyFont="1" applyFill="1" applyBorder="1" applyAlignment="1" applyProtection="1">
      <alignment horizontal="center"/>
    </xf>
    <xf numFmtId="0" fontId="2" fillId="3" borderId="29" xfId="23" applyNumberFormat="1" applyFont="1" applyFill="1" applyBorder="1" applyProtection="1"/>
    <xf numFmtId="0" fontId="2" fillId="3" borderId="29" xfId="23" applyNumberFormat="1" applyFont="1" applyFill="1" applyBorder="1" applyAlignment="1" applyProtection="1">
      <alignment horizontal="center"/>
    </xf>
    <xf numFmtId="0" fontId="2" fillId="3" borderId="33" xfId="23" applyNumberFormat="1" applyFont="1" applyFill="1" applyBorder="1" applyAlignment="1" applyProtection="1">
      <alignment horizontal="center"/>
    </xf>
    <xf numFmtId="0" fontId="2" fillId="3" borderId="34" xfId="23" applyNumberFormat="1" applyFont="1" applyFill="1" applyBorder="1" applyAlignment="1" applyProtection="1">
      <alignment horizontal="center"/>
    </xf>
    <xf numFmtId="37" fontId="2" fillId="3" borderId="34" xfId="23" applyNumberFormat="1" applyFont="1" applyFill="1" applyBorder="1" applyAlignment="1" applyProtection="1">
      <alignment horizontal="center"/>
    </xf>
    <xf numFmtId="0" fontId="2" fillId="3" borderId="35" xfId="23" applyNumberFormat="1" applyFont="1" applyFill="1" applyBorder="1" applyAlignment="1" applyProtection="1">
      <alignment horizontal="center"/>
    </xf>
    <xf numFmtId="0" fontId="4" fillId="2" borderId="20" xfId="23" applyNumberFormat="1" applyBorder="1" applyProtection="1"/>
    <xf numFmtId="0" fontId="4" fillId="2" borderId="23" xfId="23" applyNumberFormat="1" applyBorder="1" applyProtection="1"/>
    <xf numFmtId="0" fontId="2" fillId="2" borderId="24" xfId="23" applyNumberFormat="1" applyFont="1" applyBorder="1" applyAlignment="1" applyProtection="1">
      <alignment horizontal="center"/>
    </xf>
    <xf numFmtId="0" fontId="4" fillId="2" borderId="25" xfId="23" applyNumberFormat="1" applyBorder="1" applyProtection="1"/>
    <xf numFmtId="0" fontId="4" fillId="2" borderId="21" xfId="23" applyNumberFormat="1" applyBorder="1" applyProtection="1"/>
    <xf numFmtId="0" fontId="2" fillId="2" borderId="21" xfId="23" applyNumberFormat="1" applyFont="1" applyBorder="1" applyAlignment="1" applyProtection="1">
      <alignment horizontal="center"/>
    </xf>
    <xf numFmtId="0" fontId="2" fillId="2" borderId="4" xfId="23" applyNumberFormat="1" applyFont="1" applyBorder="1" applyAlignment="1" applyProtection="1">
      <alignment horizontal="left"/>
    </xf>
    <xf numFmtId="5" fontId="4" fillId="2" borderId="15" xfId="23" applyNumberFormat="1" applyBorder="1" applyProtection="1"/>
    <xf numFmtId="167" fontId="1" fillId="4" borderId="7" xfId="6" applyNumberFormat="1" applyFont="1" applyFill="1" applyBorder="1" applyProtection="1"/>
    <xf numFmtId="167" fontId="1" fillId="4" borderId="13" xfId="6" applyNumberFormat="1" applyFont="1" applyFill="1" applyBorder="1" applyProtection="1"/>
    <xf numFmtId="0" fontId="11" fillId="2" borderId="7" xfId="21" applyNumberFormat="1" applyFont="1" applyBorder="1" applyProtection="1"/>
    <xf numFmtId="0" fontId="4" fillId="2" borderId="8" xfId="23" applyNumberFormat="1" applyBorder="1" applyAlignment="1" applyProtection="1">
      <alignment horizontal="center"/>
    </xf>
    <xf numFmtId="0" fontId="4" fillId="2" borderId="40" xfId="23" applyNumberFormat="1" applyBorder="1" applyProtection="1"/>
    <xf numFmtId="0" fontId="4" fillId="2" borderId="36" xfId="23" applyNumberFormat="1" applyBorder="1" applyAlignment="1" applyProtection="1">
      <alignment horizontal="center"/>
    </xf>
    <xf numFmtId="0" fontId="1" fillId="2" borderId="13" xfId="23" applyNumberFormat="1" applyFont="1" applyBorder="1" applyProtection="1"/>
    <xf numFmtId="0" fontId="4" fillId="2" borderId="12" xfId="23" applyNumberFormat="1" applyBorder="1" applyAlignment="1" applyProtection="1">
      <alignment horizontal="center"/>
    </xf>
    <xf numFmtId="0" fontId="7" fillId="2" borderId="2" xfId="23" applyNumberFormat="1" applyFont="1" applyBorder="1" applyProtection="1"/>
    <xf numFmtId="0" fontId="2" fillId="2" borderId="2" xfId="23" applyNumberFormat="1" applyFont="1" applyBorder="1" applyProtection="1"/>
    <xf numFmtId="167" fontId="1" fillId="4" borderId="2" xfId="6" applyNumberFormat="1" applyFont="1" applyFill="1" applyBorder="1" applyProtection="1"/>
    <xf numFmtId="0" fontId="14" fillId="0" borderId="0" xfId="19" applyFont="1" applyAlignment="1" applyProtection="1">
      <alignment horizontal="centerContinuous"/>
    </xf>
    <xf numFmtId="0" fontId="3" fillId="0" borderId="0" xfId="19" applyAlignment="1" applyProtection="1">
      <alignment horizontal="centerContinuous"/>
    </xf>
    <xf numFmtId="0" fontId="3" fillId="0" borderId="0" xfId="19" applyProtection="1"/>
    <xf numFmtId="0" fontId="16" fillId="0" borderId="0" xfId="19" applyFont="1" applyAlignment="1" applyProtection="1">
      <alignment horizontal="center"/>
    </xf>
    <xf numFmtId="0" fontId="17" fillId="0" borderId="0" xfId="19" applyFont="1" applyAlignment="1" applyProtection="1">
      <alignment horizontal="right"/>
    </xf>
    <xf numFmtId="0" fontId="16" fillId="0" borderId="41" xfId="19" applyFont="1" applyBorder="1" applyAlignment="1" applyProtection="1"/>
    <xf numFmtId="0" fontId="3" fillId="0" borderId="42" xfId="19" applyBorder="1" applyProtection="1"/>
    <xf numFmtId="0" fontId="3" fillId="0" borderId="43" xfId="19" applyBorder="1" applyProtection="1"/>
    <xf numFmtId="0" fontId="8" fillId="0" borderId="43" xfId="19" applyFont="1" applyBorder="1" applyProtection="1"/>
    <xf numFmtId="0" fontId="3" fillId="0" borderId="44" xfId="19" applyBorder="1" applyProtection="1"/>
    <xf numFmtId="0" fontId="3" fillId="0" borderId="41" xfId="19" applyBorder="1" applyProtection="1"/>
    <xf numFmtId="0" fontId="3" fillId="0" borderId="0" xfId="19" applyBorder="1" applyAlignment="1" applyProtection="1">
      <alignment horizontal="right"/>
    </xf>
    <xf numFmtId="0" fontId="3" fillId="0" borderId="45" xfId="19" applyBorder="1" applyProtection="1"/>
    <xf numFmtId="0" fontId="17" fillId="0" borderId="0" xfId="19" applyFont="1" applyProtection="1"/>
    <xf numFmtId="0" fontId="3" fillId="0" borderId="0" xfId="19" applyFont="1" applyBorder="1" applyAlignment="1" applyProtection="1">
      <alignment horizontal="right"/>
    </xf>
    <xf numFmtId="0" fontId="3" fillId="0" borderId="46" xfId="19" applyBorder="1" applyProtection="1"/>
    <xf numFmtId="0" fontId="3" fillId="0" borderId="47" xfId="19" applyBorder="1" applyProtection="1"/>
    <xf numFmtId="0" fontId="3" fillId="0" borderId="48" xfId="19" applyBorder="1" applyProtection="1"/>
    <xf numFmtId="0" fontId="8" fillId="0" borderId="0" xfId="19" applyFont="1" applyAlignment="1" applyProtection="1">
      <alignment horizontal="center"/>
    </xf>
    <xf numFmtId="0" fontId="8" fillId="0" borderId="0" xfId="19" applyFont="1" applyAlignment="1" applyProtection="1">
      <alignment horizontal="centerContinuous"/>
    </xf>
    <xf numFmtId="49" fontId="18" fillId="0" borderId="0" xfId="19" applyNumberFormat="1" applyFont="1" applyAlignment="1" applyProtection="1">
      <alignment horizontal="right"/>
    </xf>
    <xf numFmtId="0" fontId="16" fillId="0" borderId="0" xfId="19" applyFont="1" applyAlignment="1" applyProtection="1">
      <alignment horizontal="right"/>
    </xf>
    <xf numFmtId="0" fontId="3" fillId="0" borderId="0" xfId="19" applyAlignment="1" applyProtection="1"/>
    <xf numFmtId="0" fontId="17" fillId="0" borderId="0" xfId="19" applyFont="1" applyAlignment="1" applyProtection="1">
      <alignment horizontal="justify"/>
    </xf>
    <xf numFmtId="49" fontId="17" fillId="0" borderId="0" xfId="19" applyNumberFormat="1" applyFont="1" applyAlignment="1" applyProtection="1">
      <alignment vertical="center"/>
    </xf>
    <xf numFmtId="0" fontId="16" fillId="0" borderId="0" xfId="19" applyFont="1" applyAlignment="1" applyProtection="1">
      <alignment horizontal="justify"/>
    </xf>
    <xf numFmtId="49" fontId="19" fillId="0" borderId="0" xfId="19" applyNumberFormat="1" applyFont="1" applyAlignment="1" applyProtection="1">
      <alignment horizontal="justify"/>
    </xf>
    <xf numFmtId="0" fontId="20" fillId="0" borderId="0" xfId="19" applyFont="1" applyAlignment="1" applyProtection="1">
      <alignment horizontal="left" vertical="top"/>
    </xf>
    <xf numFmtId="0" fontId="20" fillId="0" borderId="0" xfId="19" applyFont="1" applyAlignment="1" applyProtection="1">
      <alignment horizontal="right" vertical="top"/>
    </xf>
    <xf numFmtId="0" fontId="19" fillId="0" borderId="0" xfId="19" applyFont="1" applyAlignment="1" applyProtection="1">
      <alignment horizontal="justify"/>
    </xf>
    <xf numFmtId="0" fontId="20" fillId="0" borderId="0" xfId="19" applyFont="1" applyAlignment="1" applyProtection="1">
      <alignment vertical="top"/>
    </xf>
    <xf numFmtId="0" fontId="19" fillId="0" borderId="0" xfId="19" applyFont="1" applyAlignment="1" applyProtection="1">
      <alignment horizontal="right"/>
    </xf>
    <xf numFmtId="37" fontId="7" fillId="4" borderId="23" xfId="0" quotePrefix="1" applyNumberFormat="1" applyFont="1" applyFill="1" applyBorder="1" applyAlignment="1" applyProtection="1">
      <alignment horizontal="left"/>
    </xf>
    <xf numFmtId="0" fontId="3" fillId="0" borderId="0" xfId="19" applyBorder="1" applyProtection="1"/>
    <xf numFmtId="0" fontId="7" fillId="2" borderId="1" xfId="25" applyNumberFormat="1" applyFont="1" applyBorder="1" applyAlignment="1" applyProtection="1">
      <alignment horizontal="center"/>
    </xf>
    <xf numFmtId="0" fontId="2" fillId="3" borderId="23" xfId="23" applyNumberFormat="1" applyFont="1" applyFill="1" applyBorder="1" applyAlignment="1" applyProtection="1">
      <alignment horizontal="center"/>
    </xf>
    <xf numFmtId="0" fontId="2" fillId="3" borderId="49" xfId="23" applyNumberFormat="1" applyFont="1" applyFill="1" applyBorder="1" applyAlignment="1" applyProtection="1">
      <alignment horizontal="center"/>
    </xf>
    <xf numFmtId="0" fontId="4" fillId="2" borderId="29" xfId="23" applyNumberFormat="1" applyBorder="1" applyProtection="1"/>
    <xf numFmtId="0" fontId="3" fillId="0" borderId="12" xfId="19" applyBorder="1" applyProtection="1"/>
    <xf numFmtId="0" fontId="3" fillId="0" borderId="12" xfId="19" applyFill="1" applyBorder="1" applyAlignment="1" applyProtection="1">
      <alignment horizontal="right" vertical="center"/>
    </xf>
    <xf numFmtId="0" fontId="3" fillId="0" borderId="12" xfId="19" applyFill="1" applyBorder="1" applyAlignment="1" applyProtection="1">
      <alignment horizontal="left" vertical="center"/>
    </xf>
    <xf numFmtId="49" fontId="3" fillId="0" borderId="12" xfId="19" applyNumberFormat="1" applyFont="1" applyFill="1" applyBorder="1" applyAlignment="1" applyProtection="1">
      <alignment horizontal="right" vertical="center"/>
      <protection locked="0"/>
    </xf>
    <xf numFmtId="37" fontId="1" fillId="5" borderId="1" xfId="0" applyNumberFormat="1" applyFont="1" applyFill="1" applyBorder="1" applyProtection="1"/>
    <xf numFmtId="0" fontId="1" fillId="2" borderId="1" xfId="25" applyNumberFormat="1" applyFont="1" applyBorder="1" applyAlignment="1" applyProtection="1">
      <alignment horizontal="center"/>
    </xf>
    <xf numFmtId="49" fontId="16" fillId="0" borderId="0" xfId="19" applyNumberFormat="1" applyFont="1" applyAlignment="1" applyProtection="1">
      <alignment horizontal="right"/>
    </xf>
    <xf numFmtId="49" fontId="16" fillId="0" borderId="0" xfId="19" applyNumberFormat="1" applyFont="1" applyAlignment="1" applyProtection="1">
      <alignment vertical="center"/>
    </xf>
    <xf numFmtId="0" fontId="16" fillId="0" borderId="0" xfId="19" applyFont="1" applyProtection="1"/>
    <xf numFmtId="14" fontId="3" fillId="0" borderId="0" xfId="19" applyNumberFormat="1" applyFont="1" applyFill="1" applyBorder="1" applyProtection="1"/>
    <xf numFmtId="0" fontId="4" fillId="2" borderId="2" xfId="22" applyNumberFormat="1" applyBorder="1" applyProtection="1"/>
    <xf numFmtId="0" fontId="2" fillId="2" borderId="2" xfId="22" applyNumberFormat="1" applyFont="1" applyBorder="1" applyAlignment="1" applyProtection="1">
      <alignment horizontal="center"/>
    </xf>
    <xf numFmtId="0" fontId="26" fillId="2" borderId="2" xfId="22" applyNumberFormat="1" applyFont="1" applyBorder="1" applyProtection="1"/>
    <xf numFmtId="0" fontId="25" fillId="2" borderId="2" xfId="22" applyNumberFormat="1" applyFont="1" applyBorder="1" applyProtection="1"/>
    <xf numFmtId="0" fontId="29" fillId="0" borderId="0" xfId="19" applyFont="1" applyFill="1" applyBorder="1" applyAlignment="1" applyProtection="1">
      <alignment vertical="center"/>
    </xf>
    <xf numFmtId="0" fontId="18" fillId="0" borderId="0" xfId="19" applyFont="1" applyAlignment="1" applyProtection="1">
      <alignment horizontal="left" vertical="top"/>
    </xf>
    <xf numFmtId="0" fontId="18" fillId="0" borderId="0" xfId="19" applyFont="1" applyAlignment="1" applyProtection="1">
      <alignment vertical="top"/>
    </xf>
    <xf numFmtId="0" fontId="18" fillId="0" borderId="0" xfId="19" applyFont="1" applyAlignment="1" applyProtection="1">
      <alignment horizontal="center" vertical="top"/>
    </xf>
    <xf numFmtId="0" fontId="18" fillId="0" borderId="0" xfId="19" applyFont="1" applyAlignment="1" applyProtection="1">
      <alignment horizontal="right" vertical="top"/>
    </xf>
    <xf numFmtId="0" fontId="2" fillId="2" borderId="4" xfId="24" applyNumberFormat="1" applyFont="1" applyBorder="1" applyAlignment="1" applyProtection="1">
      <alignment horizontal="center"/>
    </xf>
    <xf numFmtId="0" fontId="2" fillId="2" borderId="2" xfId="24" applyNumberFormat="1" applyFont="1" applyBorder="1" applyAlignment="1" applyProtection="1">
      <alignment horizontal="center"/>
    </xf>
    <xf numFmtId="0" fontId="4" fillId="2" borderId="0" xfId="24" applyNumberFormat="1" applyBorder="1" applyProtection="1"/>
    <xf numFmtId="0" fontId="2" fillId="2" borderId="0" xfId="24" applyNumberFormat="1" applyFont="1" applyBorder="1" applyAlignment="1" applyProtection="1">
      <alignment horizontal="center"/>
    </xf>
    <xf numFmtId="167" fontId="1" fillId="2" borderId="7" xfId="6" applyNumberFormat="1" applyFont="1" applyFill="1" applyBorder="1" applyProtection="1"/>
    <xf numFmtId="0" fontId="1" fillId="2" borderId="0" xfId="24" applyNumberFormat="1" applyFont="1" applyBorder="1" applyProtection="1"/>
    <xf numFmtId="167" fontId="1" fillId="2" borderId="0" xfId="6" applyNumberFormat="1" applyFont="1" applyFill="1" applyBorder="1" applyProtection="1"/>
    <xf numFmtId="167" fontId="1" fillId="2" borderId="2" xfId="6" applyNumberFormat="1" applyFont="1" applyFill="1" applyBorder="1" applyProtection="1"/>
    <xf numFmtId="0" fontId="2" fillId="2" borderId="0" xfId="24" applyNumberFormat="1" applyFont="1" applyBorder="1" applyProtection="1"/>
    <xf numFmtId="0" fontId="1" fillId="2" borderId="18" xfId="24" applyNumberFormat="1" applyFont="1" applyBorder="1" applyProtection="1"/>
    <xf numFmtId="0" fontId="4" fillId="2" borderId="0" xfId="24" applyNumberFormat="1" applyFont="1" applyBorder="1" applyProtection="1"/>
    <xf numFmtId="0" fontId="2" fillId="2" borderId="18" xfId="24" applyNumberFormat="1" applyFont="1" applyBorder="1" applyProtection="1"/>
    <xf numFmtId="0" fontId="2" fillId="2" borderId="38" xfId="24" applyNumberFormat="1" applyFont="1" applyBorder="1" applyProtection="1"/>
    <xf numFmtId="0" fontId="4" fillId="2" borderId="18" xfId="24" applyNumberFormat="1" applyBorder="1" applyProtection="1"/>
    <xf numFmtId="0" fontId="4" fillId="2" borderId="51" xfId="24" applyNumberFormat="1" applyBorder="1" applyProtection="1"/>
    <xf numFmtId="0" fontId="1" fillId="2" borderId="52" xfId="24" applyNumberFormat="1" applyFont="1" applyBorder="1" applyProtection="1"/>
    <xf numFmtId="0" fontId="4" fillId="2" borderId="17" xfId="24" applyNumberFormat="1" applyBorder="1" applyAlignment="1" applyProtection="1"/>
    <xf numFmtId="0" fontId="1" fillId="4" borderId="17" xfId="24" applyNumberFormat="1" applyFont="1" applyFill="1" applyBorder="1" applyAlignment="1" applyProtection="1">
      <alignment horizontal="center"/>
    </xf>
    <xf numFmtId="0" fontId="1" fillId="4" borderId="7" xfId="24" applyNumberFormat="1" applyFont="1" applyFill="1" applyBorder="1" applyAlignment="1" applyProtection="1">
      <alignment horizontal="center"/>
    </xf>
    <xf numFmtId="0" fontId="32" fillId="0" borderId="0" xfId="19" applyFont="1" applyFill="1" applyBorder="1" applyAlignment="1" applyProtection="1">
      <alignment vertical="center"/>
    </xf>
    <xf numFmtId="0" fontId="1" fillId="2" borderId="4" xfId="23" applyNumberFormat="1" applyFont="1" applyBorder="1" applyAlignment="1" applyProtection="1">
      <alignment horizontal="left"/>
    </xf>
    <xf numFmtId="0" fontId="4" fillId="2" borderId="12" xfId="24" applyNumberFormat="1" applyFont="1" applyBorder="1" applyAlignment="1" applyProtection="1"/>
    <xf numFmtId="0" fontId="4" fillId="2" borderId="4" xfId="24" applyNumberFormat="1" applyBorder="1" applyProtection="1"/>
    <xf numFmtId="0" fontId="4" fillId="2" borderId="2" xfId="24" applyNumberFormat="1" applyFont="1" applyBorder="1" applyAlignment="1" applyProtection="1"/>
    <xf numFmtId="0" fontId="4" fillId="2" borderId="16" xfId="24" applyNumberFormat="1" applyBorder="1" applyProtection="1"/>
    <xf numFmtId="0" fontId="11" fillId="2" borderId="4" xfId="23" applyNumberFormat="1" applyFont="1" applyBorder="1" applyProtection="1"/>
    <xf numFmtId="0" fontId="1" fillId="2" borderId="3" xfId="25" applyNumberFormat="1" applyFont="1" applyBorder="1" applyProtection="1"/>
    <xf numFmtId="37" fontId="4" fillId="2" borderId="0" xfId="13" applyNumberFormat="1"/>
    <xf numFmtId="0" fontId="11" fillId="2" borderId="0" xfId="22" applyNumberFormat="1" applyFont="1" applyProtection="1"/>
    <xf numFmtId="0" fontId="24" fillId="2" borderId="0" xfId="22" applyNumberFormat="1" applyFont="1" applyProtection="1"/>
    <xf numFmtId="0" fontId="26" fillId="2" borderId="0" xfId="22" applyNumberFormat="1" applyFont="1" applyProtection="1"/>
    <xf numFmtId="0" fontId="11" fillId="2" borderId="7" xfId="24" applyNumberFormat="1" applyFont="1" applyBorder="1" applyProtection="1"/>
    <xf numFmtId="0" fontId="8" fillId="2" borderId="7" xfId="24" applyNumberFormat="1" applyFont="1" applyBorder="1" applyProtection="1"/>
    <xf numFmtId="0" fontId="1" fillId="4" borderId="13" xfId="24" applyNumberFormat="1" applyFont="1" applyFill="1" applyBorder="1" applyAlignment="1" applyProtection="1">
      <alignment horizontal="center"/>
    </xf>
    <xf numFmtId="0" fontId="1" fillId="2" borderId="53" xfId="25" applyNumberFormat="1" applyFont="1" applyBorder="1" applyProtection="1"/>
    <xf numFmtId="0" fontId="4" fillId="2" borderId="50" xfId="24" applyNumberFormat="1" applyBorder="1" applyProtection="1"/>
    <xf numFmtId="0" fontId="11" fillId="2" borderId="17" xfId="24" applyNumberFormat="1" applyFont="1" applyBorder="1" applyProtection="1"/>
    <xf numFmtId="0" fontId="1" fillId="4" borderId="36" xfId="24" applyNumberFormat="1" applyFont="1" applyFill="1" applyBorder="1" applyAlignment="1" applyProtection="1">
      <alignment horizontal="center"/>
    </xf>
    <xf numFmtId="0" fontId="8" fillId="2" borderId="17" xfId="24" applyNumberFormat="1" applyFont="1" applyBorder="1" applyAlignment="1" applyProtection="1"/>
    <xf numFmtId="0" fontId="17" fillId="0" borderId="0" xfId="20" applyFont="1" applyProtection="1"/>
    <xf numFmtId="0" fontId="23" fillId="2" borderId="9" xfId="22" applyNumberFormat="1" applyFont="1" applyBorder="1" applyAlignment="1" applyProtection="1">
      <alignment horizontal="center" vertical="center" wrapText="1"/>
    </xf>
    <xf numFmtId="167" fontId="1" fillId="8" borderId="1" xfId="6" applyNumberFormat="1" applyFont="1" applyFill="1" applyBorder="1" applyProtection="1">
      <protection locked="0"/>
    </xf>
    <xf numFmtId="0" fontId="11" fillId="2" borderId="18" xfId="21" applyNumberFormat="1" applyFont="1" applyBorder="1" applyAlignment="1" applyProtection="1"/>
    <xf numFmtId="0" fontId="11" fillId="2" borderId="37" xfId="21" applyNumberFormat="1" applyFont="1" applyBorder="1" applyAlignment="1" applyProtection="1"/>
    <xf numFmtId="167" fontId="1" fillId="9" borderId="1" xfId="6" applyNumberFormat="1" applyFont="1" applyFill="1" applyBorder="1" applyProtection="1"/>
    <xf numFmtId="0" fontId="7" fillId="3" borderId="29" xfId="23" applyNumberFormat="1" applyFont="1" applyFill="1" applyBorder="1" applyAlignment="1" applyProtection="1">
      <alignment horizontal="center"/>
    </xf>
    <xf numFmtId="0" fontId="1" fillId="2" borderId="54" xfId="23" applyNumberFormat="1" applyFont="1" applyBorder="1" applyProtection="1"/>
    <xf numFmtId="0" fontId="4" fillId="2" borderId="24" xfId="23" applyNumberFormat="1" applyBorder="1" applyProtection="1"/>
    <xf numFmtId="0" fontId="7" fillId="3" borderId="28" xfId="23" applyNumberFormat="1" applyFont="1" applyFill="1" applyBorder="1" applyAlignment="1" applyProtection="1">
      <alignment horizontal="center"/>
    </xf>
    <xf numFmtId="0" fontId="2" fillId="3" borderId="24" xfId="23" applyNumberFormat="1" applyFont="1" applyFill="1" applyBorder="1" applyAlignment="1" applyProtection="1">
      <alignment horizontal="center"/>
    </xf>
    <xf numFmtId="0" fontId="2" fillId="3" borderId="25" xfId="23" applyNumberFormat="1" applyFont="1" applyFill="1" applyBorder="1" applyAlignment="1" applyProtection="1">
      <alignment horizontal="center"/>
    </xf>
    <xf numFmtId="0" fontId="7" fillId="3" borderId="34" xfId="23" quotePrefix="1" applyNumberFormat="1" applyFont="1" applyFill="1" applyBorder="1" applyAlignment="1" applyProtection="1">
      <alignment horizontal="center"/>
    </xf>
    <xf numFmtId="0" fontId="7" fillId="3" borderId="27" xfId="23" quotePrefix="1" applyNumberFormat="1" applyFont="1" applyFill="1" applyBorder="1" applyAlignment="1" applyProtection="1">
      <alignment horizontal="center"/>
    </xf>
    <xf numFmtId="0" fontId="4" fillId="2" borderId="0" xfId="23" applyNumberFormat="1" applyFont="1" applyProtection="1"/>
    <xf numFmtId="0" fontId="4" fillId="2" borderId="15" xfId="23" applyNumberFormat="1" applyFont="1" applyBorder="1" applyAlignment="1" applyProtection="1">
      <alignment horizontal="center"/>
    </xf>
    <xf numFmtId="0" fontId="4" fillId="2" borderId="18" xfId="23" applyNumberFormat="1" applyBorder="1" applyAlignment="1" applyProtection="1">
      <alignment horizontal="center"/>
    </xf>
    <xf numFmtId="0" fontId="7" fillId="2" borderId="3" xfId="23" applyNumberFormat="1" applyFont="1" applyBorder="1" applyProtection="1"/>
    <xf numFmtId="0" fontId="0" fillId="2" borderId="15" xfId="23" applyNumberFormat="1" applyFont="1" applyBorder="1" applyProtection="1"/>
    <xf numFmtId="0" fontId="8" fillId="2" borderId="0" xfId="23" applyNumberFormat="1" applyFont="1" applyBorder="1" applyAlignment="1" applyProtection="1"/>
    <xf numFmtId="0" fontId="7" fillId="2" borderId="0" xfId="23" applyNumberFormat="1" applyFont="1" applyBorder="1" applyAlignment="1" applyProtection="1"/>
    <xf numFmtId="37" fontId="8" fillId="2" borderId="0" xfId="0" applyNumberFormat="1" applyFont="1" applyBorder="1" applyAlignment="1" applyProtection="1"/>
    <xf numFmtId="0" fontId="14" fillId="2" borderId="0" xfId="23" applyNumberFormat="1" applyFont="1" applyBorder="1" applyAlignment="1" applyProtection="1"/>
    <xf numFmtId="37" fontId="14" fillId="2" borderId="0" xfId="0" applyNumberFormat="1" applyFont="1" applyBorder="1" applyAlignment="1" applyProtection="1"/>
    <xf numFmtId="0" fontId="23" fillId="2" borderId="0" xfId="23" applyNumberFormat="1" applyFont="1" applyBorder="1" applyAlignment="1" applyProtection="1"/>
    <xf numFmtId="0" fontId="4" fillId="2" borderId="0" xfId="23" applyNumberFormat="1" applyBorder="1" applyProtection="1"/>
    <xf numFmtId="167" fontId="1" fillId="4" borderId="0" xfId="6" applyNumberFormat="1" applyFont="1" applyFill="1" applyBorder="1" applyProtection="1"/>
    <xf numFmtId="0" fontId="4" fillId="2" borderId="56" xfId="23" applyNumberFormat="1" applyBorder="1" applyProtection="1"/>
    <xf numFmtId="0" fontId="8" fillId="2" borderId="57" xfId="23" applyNumberFormat="1" applyFont="1" applyBorder="1" applyAlignment="1" applyProtection="1">
      <alignment horizontal="center"/>
    </xf>
    <xf numFmtId="0" fontId="4" fillId="2" borderId="57" xfId="23" applyNumberFormat="1" applyBorder="1" applyProtection="1"/>
    <xf numFmtId="0" fontId="4" fillId="2" borderId="58" xfId="23" applyNumberFormat="1" applyBorder="1" applyProtection="1"/>
    <xf numFmtId="0" fontId="7" fillId="6" borderId="59" xfId="0" applyNumberFormat="1" applyFont="1" applyFill="1" applyBorder="1" applyAlignment="1" applyProtection="1">
      <alignment horizontal="center" vertical="center"/>
    </xf>
    <xf numFmtId="0" fontId="7" fillId="6" borderId="60" xfId="0" applyNumberFormat="1" applyFont="1" applyFill="1" applyBorder="1" applyAlignment="1" applyProtection="1">
      <alignment horizontal="center" vertical="center"/>
    </xf>
    <xf numFmtId="0" fontId="7" fillId="2" borderId="61" xfId="21" applyNumberFormat="1" applyFont="1" applyBorder="1" applyAlignment="1" applyProtection="1">
      <alignment horizontal="center"/>
    </xf>
    <xf numFmtId="0" fontId="7" fillId="2" borderId="62" xfId="21" applyNumberFormat="1" applyFont="1" applyBorder="1" applyAlignment="1" applyProtection="1">
      <alignment horizontal="center"/>
    </xf>
    <xf numFmtId="0" fontId="7" fillId="10" borderId="59" xfId="0" applyNumberFormat="1" applyFont="1" applyFill="1" applyBorder="1" applyAlignment="1" applyProtection="1">
      <alignment horizontal="center" vertical="center"/>
    </xf>
    <xf numFmtId="0" fontId="7" fillId="10" borderId="60" xfId="0" applyNumberFormat="1" applyFont="1" applyFill="1" applyBorder="1" applyAlignment="1" applyProtection="1">
      <alignment horizontal="center" vertical="center"/>
    </xf>
    <xf numFmtId="10" fontId="11" fillId="11" borderId="15" xfId="23" applyNumberFormat="1" applyFont="1" applyFill="1" applyBorder="1" applyProtection="1"/>
    <xf numFmtId="9" fontId="11" fillId="11" borderId="15" xfId="26" applyFont="1" applyFill="1" applyBorder="1" applyProtection="1"/>
    <xf numFmtId="167" fontId="1" fillId="11" borderId="1" xfId="6" applyNumberFormat="1" applyFont="1" applyFill="1" applyBorder="1" applyProtection="1"/>
    <xf numFmtId="0" fontId="7" fillId="2" borderId="63" xfId="21" applyNumberFormat="1" applyFont="1" applyBorder="1" applyAlignment="1" applyProtection="1">
      <alignment horizontal="center"/>
    </xf>
    <xf numFmtId="169" fontId="1" fillId="11" borderId="1" xfId="1" applyNumberFormat="1" applyFont="1" applyFill="1" applyBorder="1" applyProtection="1"/>
    <xf numFmtId="37" fontId="1" fillId="4" borderId="0" xfId="23" applyNumberFormat="1" applyFont="1" applyFill="1" applyBorder="1" applyProtection="1"/>
    <xf numFmtId="165" fontId="1" fillId="4" borderId="0" xfId="23" applyNumberFormat="1" applyFont="1" applyFill="1" applyBorder="1" applyProtection="1"/>
    <xf numFmtId="37" fontId="1" fillId="4" borderId="19" xfId="23" applyNumberFormat="1" applyFont="1" applyFill="1" applyBorder="1" applyProtection="1"/>
    <xf numFmtId="37" fontId="1" fillId="4" borderId="53" xfId="23" applyNumberFormat="1" applyFont="1" applyFill="1" applyBorder="1" applyProtection="1"/>
    <xf numFmtId="167" fontId="1" fillId="11" borderId="14" xfId="6" applyNumberFormat="1" applyFont="1" applyFill="1" applyBorder="1" applyProtection="1"/>
    <xf numFmtId="0" fontId="23" fillId="2" borderId="0" xfId="21" applyNumberFormat="1" applyFont="1" applyAlignment="1" applyProtection="1"/>
    <xf numFmtId="0" fontId="2" fillId="2" borderId="0" xfId="23" applyNumberFormat="1" applyFont="1" applyBorder="1" applyAlignment="1" applyProtection="1">
      <alignment horizontal="center"/>
    </xf>
    <xf numFmtId="167" fontId="1" fillId="8" borderId="55" xfId="6" applyNumberFormat="1" applyFont="1" applyFill="1" applyBorder="1" applyProtection="1">
      <protection locked="0"/>
    </xf>
    <xf numFmtId="167" fontId="1" fillId="8" borderId="4" xfId="6" applyNumberFormat="1" applyFont="1" applyFill="1" applyBorder="1" applyProtection="1">
      <protection locked="0"/>
    </xf>
    <xf numFmtId="169" fontId="1" fillId="8" borderId="1" xfId="1" applyNumberFormat="1" applyFont="1" applyFill="1" applyBorder="1" applyProtection="1">
      <protection locked="0"/>
    </xf>
    <xf numFmtId="0" fontId="4" fillId="2" borderId="0" xfId="24" applyNumberFormat="1" applyBorder="1" applyAlignment="1" applyProtection="1"/>
    <xf numFmtId="169" fontId="1" fillId="8" borderId="4" xfId="1" applyNumberFormat="1" applyFont="1" applyFill="1" applyBorder="1" applyProtection="1">
      <protection locked="0"/>
    </xf>
    <xf numFmtId="0" fontId="7" fillId="2" borderId="0" xfId="24" quotePrefix="1" applyNumberFormat="1" applyFont="1" applyAlignment="1" applyProtection="1">
      <alignment horizontal="fill" vertical="center"/>
    </xf>
    <xf numFmtId="0" fontId="47" fillId="2" borderId="0" xfId="24" quotePrefix="1" applyNumberFormat="1" applyFont="1" applyAlignment="1" applyProtection="1">
      <alignment horizontal="fill" vertical="center"/>
    </xf>
    <xf numFmtId="0" fontId="47" fillId="2" borderId="0" xfId="25" quotePrefix="1" applyNumberFormat="1" applyFont="1" applyAlignment="1" applyProtection="1">
      <alignment horizontal="fill" vertical="center"/>
    </xf>
    <xf numFmtId="10" fontId="1" fillId="8" borderId="1" xfId="25" applyNumberFormat="1" applyFont="1" applyFill="1" applyBorder="1" applyProtection="1">
      <protection locked="0"/>
    </xf>
    <xf numFmtId="10" fontId="1" fillId="11" borderId="1" xfId="6" applyNumberFormat="1" applyFont="1" applyFill="1" applyBorder="1" applyProtection="1"/>
    <xf numFmtId="49" fontId="28" fillId="8" borderId="12" xfId="19" applyNumberFormat="1" applyFont="1" applyFill="1" applyBorder="1" applyAlignment="1" applyProtection="1">
      <alignment horizontal="center"/>
      <protection locked="0"/>
    </xf>
    <xf numFmtId="49" fontId="3" fillId="8" borderId="12" xfId="19" applyNumberFormat="1" applyFont="1" applyFill="1" applyBorder="1" applyAlignment="1" applyProtection="1">
      <alignment horizontal="center" vertical="center"/>
      <protection locked="0"/>
    </xf>
    <xf numFmtId="0" fontId="3" fillId="0" borderId="0" xfId="19" applyFill="1" applyBorder="1" applyAlignment="1" applyProtection="1">
      <alignment horizontal="right" vertical="center"/>
    </xf>
    <xf numFmtId="0" fontId="3" fillId="8" borderId="12" xfId="19" applyFill="1" applyBorder="1" applyAlignment="1" applyProtection="1">
      <alignment horizontal="center"/>
      <protection locked="0"/>
    </xf>
    <xf numFmtId="0" fontId="23" fillId="2" borderId="15" xfId="22" applyNumberFormat="1" applyFont="1" applyBorder="1" applyAlignment="1" applyProtection="1">
      <alignment horizontal="center" vertical="center"/>
    </xf>
    <xf numFmtId="0" fontId="25" fillId="2" borderId="13" xfId="22" applyNumberFormat="1" applyFont="1" applyBorder="1" applyProtection="1"/>
    <xf numFmtId="0" fontId="26" fillId="2" borderId="13" xfId="22" applyNumberFormat="1" applyFont="1" applyBorder="1" applyProtection="1"/>
    <xf numFmtId="0" fontId="2" fillId="2" borderId="13" xfId="22" applyNumberFormat="1" applyFont="1" applyBorder="1" applyAlignment="1" applyProtection="1">
      <alignment horizontal="center"/>
    </xf>
    <xf numFmtId="0" fontId="26" fillId="2" borderId="0" xfId="22" applyNumberFormat="1" applyFont="1" applyBorder="1" applyProtection="1"/>
    <xf numFmtId="0" fontId="2" fillId="2" borderId="0" xfId="22" applyNumberFormat="1" applyFont="1" applyBorder="1" applyAlignment="1" applyProtection="1">
      <alignment horizontal="center"/>
    </xf>
    <xf numFmtId="169" fontId="1" fillId="8" borderId="55" xfId="1" applyNumberFormat="1" applyFont="1" applyFill="1" applyBorder="1" applyProtection="1">
      <protection locked="0"/>
    </xf>
    <xf numFmtId="0" fontId="36" fillId="2" borderId="0" xfId="22" applyNumberFormat="1" applyFont="1" applyBorder="1" applyProtection="1"/>
    <xf numFmtId="167" fontId="1" fillId="9" borderId="55" xfId="6" applyNumberFormat="1" applyFont="1" applyFill="1" applyBorder="1" applyProtection="1"/>
    <xf numFmtId="167" fontId="1" fillId="11" borderId="55" xfId="6" applyNumberFormat="1" applyFont="1" applyFill="1" applyBorder="1" applyProtection="1"/>
    <xf numFmtId="167" fontId="1" fillId="11" borderId="15" xfId="6" applyNumberFormat="1" applyFont="1" applyFill="1" applyBorder="1" applyProtection="1"/>
    <xf numFmtId="169" fontId="1" fillId="9" borderId="1" xfId="1" applyNumberFormat="1" applyFont="1" applyFill="1" applyBorder="1" applyProtection="1"/>
    <xf numFmtId="169" fontId="1" fillId="9" borderId="55" xfId="1" applyNumberFormat="1" applyFont="1" applyFill="1" applyBorder="1" applyProtection="1"/>
    <xf numFmtId="169" fontId="1" fillId="11" borderId="55" xfId="1" applyNumberFormat="1" applyFont="1" applyFill="1" applyBorder="1" applyProtection="1"/>
    <xf numFmtId="0" fontId="7" fillId="2" borderId="15" xfId="18" applyNumberFormat="1" applyFont="1" applyBorder="1" applyProtection="1"/>
    <xf numFmtId="0" fontId="8" fillId="2" borderId="28" xfId="23" applyNumberFormat="1" applyFont="1" applyBorder="1" applyAlignment="1" applyProtection="1">
      <alignment horizontal="center" vertical="center"/>
    </xf>
    <xf numFmtId="0" fontId="4" fillId="2" borderId="34" xfId="23" applyNumberFormat="1" applyFont="1" applyBorder="1" applyAlignment="1" applyProtection="1">
      <alignment horizontal="center" vertical="center"/>
    </xf>
    <xf numFmtId="0" fontId="28" fillId="2" borderId="34" xfId="23" applyNumberFormat="1" applyFont="1" applyBorder="1" applyAlignment="1" applyProtection="1">
      <alignment horizontal="center"/>
    </xf>
    <xf numFmtId="167" fontId="1" fillId="11" borderId="5" xfId="6" applyNumberFormat="1" applyFont="1" applyFill="1" applyBorder="1" applyProtection="1"/>
    <xf numFmtId="10" fontId="11" fillId="11" borderId="9" xfId="23" applyNumberFormat="1" applyFont="1" applyFill="1" applyBorder="1" applyProtection="1"/>
    <xf numFmtId="37" fontId="1" fillId="5" borderId="6" xfId="0" applyNumberFormat="1" applyFont="1" applyFill="1" applyBorder="1" applyProtection="1"/>
    <xf numFmtId="169" fontId="1" fillId="11" borderId="15" xfId="1" applyNumberFormat="1" applyFont="1" applyFill="1" applyBorder="1" applyProtection="1"/>
    <xf numFmtId="49" fontId="28" fillId="8" borderId="12" xfId="19" applyNumberFormat="1" applyFont="1" applyFill="1" applyBorder="1" applyAlignment="1" applyProtection="1">
      <alignment horizontal="left" vertical="center"/>
      <protection locked="0"/>
    </xf>
    <xf numFmtId="49" fontId="31" fillId="8" borderId="12" xfId="19" applyNumberFormat="1" applyFont="1" applyFill="1" applyBorder="1" applyAlignment="1" applyProtection="1">
      <alignment horizontal="left" vertical="center"/>
      <protection locked="0"/>
    </xf>
    <xf numFmtId="37" fontId="35" fillId="4" borderId="0" xfId="0" quotePrefix="1" applyNumberFormat="1" applyFont="1" applyFill="1" applyAlignment="1" applyProtection="1">
      <alignment horizontal="left"/>
      <protection locked="0"/>
    </xf>
    <xf numFmtId="0" fontId="36" fillId="2" borderId="0" xfId="18" applyNumberFormat="1" applyFont="1" applyProtection="1"/>
    <xf numFmtId="37" fontId="4" fillId="2" borderId="0" xfId="18" applyNumberFormat="1" applyProtection="1"/>
    <xf numFmtId="0" fontId="7" fillId="2" borderId="15" xfId="18" applyNumberFormat="1" applyFont="1" applyBorder="1" applyAlignment="1" applyProtection="1">
      <alignment horizontal="center"/>
    </xf>
    <xf numFmtId="0" fontId="7" fillId="2" borderId="0" xfId="18" applyNumberFormat="1" applyFont="1" applyAlignment="1" applyProtection="1">
      <alignment horizontal="center"/>
    </xf>
    <xf numFmtId="0" fontId="4" fillId="2" borderId="64" xfId="18" applyNumberFormat="1" applyBorder="1" applyProtection="1"/>
    <xf numFmtId="167" fontId="4" fillId="9" borderId="15" xfId="7" applyNumberFormat="1" applyFont="1" applyFill="1" applyBorder="1" applyProtection="1"/>
    <xf numFmtId="37" fontId="4" fillId="9" borderId="15" xfId="18" applyNumberFormat="1" applyFill="1" applyBorder="1" applyProtection="1"/>
    <xf numFmtId="168" fontId="4" fillId="11" borderId="15" xfId="7" applyNumberFormat="1" applyFont="1" applyFill="1" applyBorder="1" applyProtection="1"/>
    <xf numFmtId="168" fontId="4" fillId="12" borderId="15" xfId="7" applyNumberFormat="1" applyFont="1" applyFill="1" applyBorder="1" applyProtection="1"/>
    <xf numFmtId="167" fontId="4" fillId="11" borderId="15" xfId="18" applyNumberFormat="1" applyFill="1" applyBorder="1" applyProtection="1"/>
    <xf numFmtId="10" fontId="4" fillId="2" borderId="0" xfId="26" applyNumberFormat="1" applyFont="1" applyFill="1" applyProtection="1"/>
    <xf numFmtId="0" fontId="7" fillId="2" borderId="0" xfId="18" applyNumberFormat="1" applyFont="1" applyProtection="1"/>
    <xf numFmtId="0" fontId="4" fillId="2" borderId="0" xfId="18" applyNumberFormat="1" applyBorder="1" applyProtection="1"/>
    <xf numFmtId="167" fontId="4" fillId="2" borderId="0" xfId="7" applyNumberFormat="1" applyFont="1" applyFill="1" applyProtection="1"/>
    <xf numFmtId="168" fontId="4" fillId="2" borderId="0" xfId="7" applyNumberFormat="1" applyFont="1" applyFill="1" applyProtection="1"/>
    <xf numFmtId="167" fontId="4" fillId="11" borderId="15" xfId="7" applyNumberFormat="1" applyFont="1" applyFill="1" applyBorder="1" applyProtection="1"/>
    <xf numFmtId="167" fontId="4" fillId="12" borderId="15" xfId="7" applyNumberFormat="1" applyFont="1" applyFill="1" applyBorder="1" applyProtection="1"/>
    <xf numFmtId="0" fontId="4" fillId="2" borderId="0" xfId="18" applyNumberFormat="1" applyAlignment="1" applyProtection="1">
      <alignment horizontal="right"/>
    </xf>
    <xf numFmtId="166" fontId="1" fillId="11" borderId="39" xfId="26" applyNumberFormat="1" applyFont="1" applyFill="1" applyBorder="1" applyAlignment="1" applyProtection="1">
      <alignment horizontal="center"/>
    </xf>
    <xf numFmtId="49" fontId="31" fillId="8" borderId="17" xfId="19" applyNumberFormat="1" applyFont="1" applyFill="1" applyBorder="1" applyAlignment="1" applyProtection="1">
      <alignment horizontal="left" vertical="center"/>
      <protection locked="0"/>
    </xf>
    <xf numFmtId="0" fontId="48" fillId="2" borderId="15" xfId="23" applyNumberFormat="1" applyFont="1" applyBorder="1" applyProtection="1"/>
    <xf numFmtId="167" fontId="11" fillId="8" borderId="1" xfId="6" applyNumberFormat="1" applyFont="1" applyFill="1" applyBorder="1" applyProtection="1">
      <protection locked="0"/>
    </xf>
    <xf numFmtId="0" fontId="6" fillId="13" borderId="4" xfId="23" applyNumberFormat="1" applyFont="1" applyFill="1" applyBorder="1" applyProtection="1"/>
    <xf numFmtId="0" fontId="6" fillId="0" borderId="4" xfId="23" applyNumberFormat="1" applyFont="1" applyFill="1" applyBorder="1" applyProtection="1"/>
    <xf numFmtId="0" fontId="1" fillId="0" borderId="4" xfId="23" applyNumberFormat="1" applyFont="1" applyFill="1" applyBorder="1" applyAlignment="1" applyProtection="1">
      <alignment horizontal="left"/>
    </xf>
    <xf numFmtId="169" fontId="4" fillId="11" borderId="15" xfId="1" applyNumberFormat="1" applyFont="1" applyFill="1" applyBorder="1" applyProtection="1"/>
    <xf numFmtId="169" fontId="4" fillId="2" borderId="0" xfId="1" applyNumberFormat="1" applyFont="1" applyFill="1" applyProtection="1"/>
    <xf numFmtId="166" fontId="4" fillId="2" borderId="0" xfId="26" applyNumberFormat="1" applyFont="1" applyFill="1" applyProtection="1"/>
    <xf numFmtId="37" fontId="49" fillId="2" borderId="0" xfId="22" applyNumberFormat="1" applyFont="1" applyProtection="1"/>
    <xf numFmtId="167" fontId="1" fillId="8" borderId="1" xfId="6" applyNumberFormat="1" applyFont="1" applyFill="1" applyBorder="1" applyAlignment="1" applyProtection="1">
      <protection locked="0"/>
    </xf>
    <xf numFmtId="38" fontId="1" fillId="8" borderId="1" xfId="6" applyNumberFormat="1" applyFont="1" applyFill="1" applyBorder="1" applyAlignment="1" applyProtection="1">
      <protection locked="0"/>
    </xf>
    <xf numFmtId="0" fontId="11" fillId="0" borderId="7" xfId="23" applyNumberFormat="1" applyFont="1" applyFill="1" applyBorder="1" applyProtection="1"/>
    <xf numFmtId="0" fontId="1" fillId="0" borderId="4" xfId="23" applyNumberFormat="1" applyFont="1" applyFill="1" applyBorder="1" applyProtection="1"/>
    <xf numFmtId="0" fontId="11" fillId="0" borderId="4" xfId="23" applyNumberFormat="1" applyFont="1" applyFill="1" applyBorder="1" applyProtection="1"/>
    <xf numFmtId="38" fontId="1" fillId="8" borderId="1" xfId="6" applyNumberFormat="1" applyFont="1" applyFill="1" applyBorder="1" applyProtection="1">
      <protection locked="0"/>
    </xf>
    <xf numFmtId="44" fontId="4" fillId="2" borderId="0" xfId="23" applyNumberFormat="1" applyProtection="1"/>
    <xf numFmtId="10" fontId="1" fillId="11" borderId="15" xfId="23" applyNumberFormat="1" applyFont="1" applyFill="1" applyBorder="1" applyProtection="1"/>
    <xf numFmtId="10" fontId="11" fillId="11" borderId="15" xfId="26" applyNumberFormat="1" applyFont="1" applyFill="1" applyBorder="1" applyProtection="1"/>
    <xf numFmtId="167" fontId="23" fillId="11" borderId="1" xfId="6" applyNumberFormat="1" applyFont="1" applyFill="1" applyBorder="1" applyProtection="1"/>
    <xf numFmtId="167" fontId="4" fillId="8" borderId="1" xfId="6" applyNumberFormat="1" applyFont="1" applyFill="1" applyBorder="1" applyProtection="1">
      <protection locked="0"/>
    </xf>
    <xf numFmtId="0" fontId="2" fillId="3" borderId="34" xfId="23" quotePrefix="1" applyNumberFormat="1" applyFont="1" applyFill="1" applyBorder="1" applyAlignment="1" applyProtection="1">
      <alignment horizontal="center"/>
    </xf>
    <xf numFmtId="166" fontId="4" fillId="8" borderId="15" xfId="26" applyNumberFormat="1" applyFont="1" applyFill="1" applyBorder="1" applyProtection="1">
      <protection locked="0"/>
    </xf>
    <xf numFmtId="37" fontId="2" fillId="4" borderId="23" xfId="0" quotePrefix="1" applyNumberFormat="1" applyFont="1" applyFill="1" applyBorder="1" applyAlignment="1" applyProtection="1">
      <alignment horizontal="left"/>
    </xf>
    <xf numFmtId="0" fontId="2" fillId="3" borderId="28" xfId="23" applyNumberFormat="1" applyFont="1" applyFill="1" applyBorder="1" applyAlignment="1" applyProtection="1">
      <alignment horizontal="center"/>
    </xf>
    <xf numFmtId="0" fontId="2" fillId="3" borderId="27" xfId="23" quotePrefix="1" applyNumberFormat="1" applyFont="1" applyFill="1" applyBorder="1" applyAlignment="1" applyProtection="1">
      <alignment horizontal="center"/>
    </xf>
    <xf numFmtId="166" fontId="4" fillId="8" borderId="15" xfId="26" applyNumberFormat="1" applyFont="1" applyFill="1" applyBorder="1" applyProtection="1"/>
    <xf numFmtId="167" fontId="50" fillId="8" borderId="1" xfId="6" applyNumberFormat="1" applyFont="1" applyFill="1" applyBorder="1" applyAlignment="1" applyProtection="1">
      <protection locked="0"/>
    </xf>
    <xf numFmtId="167" fontId="50" fillId="11" borderId="1" xfId="6" applyNumberFormat="1" applyFont="1" applyFill="1" applyBorder="1" applyProtection="1"/>
    <xf numFmtId="0" fontId="1" fillId="0" borderId="7" xfId="23" applyNumberFormat="1" applyFont="1" applyFill="1" applyBorder="1" applyProtection="1"/>
    <xf numFmtId="0" fontId="2" fillId="2" borderId="3" xfId="23" applyNumberFormat="1" applyFont="1" applyBorder="1" applyProtection="1"/>
    <xf numFmtId="0" fontId="2" fillId="2" borderId="4" xfId="23" applyNumberFormat="1" applyFont="1" applyBorder="1" applyProtection="1"/>
    <xf numFmtId="3" fontId="1" fillId="8" borderId="1" xfId="1" applyNumberFormat="1" applyFont="1" applyFill="1" applyBorder="1" applyProtection="1">
      <protection locked="0"/>
    </xf>
    <xf numFmtId="37" fontId="4" fillId="2" borderId="0" xfId="24" applyNumberFormat="1" applyProtection="1"/>
    <xf numFmtId="44" fontId="11" fillId="11" borderId="15" xfId="6" applyFont="1" applyFill="1" applyBorder="1" applyProtection="1"/>
    <xf numFmtId="169" fontId="31" fillId="11" borderId="15" xfId="2" applyNumberFormat="1" applyFont="1" applyFill="1" applyBorder="1" applyProtection="1"/>
    <xf numFmtId="167" fontId="1" fillId="14" borderId="55" xfId="6" applyNumberFormat="1" applyFont="1" applyFill="1" applyBorder="1" applyProtection="1"/>
    <xf numFmtId="10" fontId="11" fillId="14" borderId="15" xfId="23" applyNumberFormat="1" applyFont="1" applyFill="1" applyBorder="1" applyProtection="1"/>
    <xf numFmtId="0" fontId="4" fillId="14" borderId="0" xfId="23" applyNumberFormat="1" applyFill="1" applyProtection="1"/>
    <xf numFmtId="167" fontId="4" fillId="8" borderId="55" xfId="6" applyNumberFormat="1" applyFont="1" applyFill="1" applyBorder="1" applyProtection="1">
      <protection locked="0"/>
    </xf>
    <xf numFmtId="167" fontId="4" fillId="8" borderId="1" xfId="6" applyNumberFormat="1" applyFont="1" applyFill="1" applyBorder="1" applyAlignment="1" applyProtection="1">
      <protection locked="0"/>
    </xf>
    <xf numFmtId="38" fontId="4" fillId="8" borderId="1" xfId="6" applyNumberFormat="1" applyFont="1" applyFill="1" applyBorder="1" applyProtection="1">
      <protection locked="0"/>
    </xf>
    <xf numFmtId="0" fontId="4" fillId="8" borderId="0" xfId="23" applyNumberFormat="1" applyFont="1" applyFill="1" applyProtection="1"/>
    <xf numFmtId="167" fontId="4" fillId="8" borderId="4" xfId="6" applyNumberFormat="1" applyFont="1" applyFill="1" applyBorder="1" applyProtection="1">
      <protection locked="0"/>
    </xf>
    <xf numFmtId="0" fontId="4" fillId="0" borderId="15" xfId="23" applyNumberFormat="1" applyFill="1" applyBorder="1" applyAlignment="1" applyProtection="1">
      <alignment horizontal="center"/>
    </xf>
    <xf numFmtId="0" fontId="2" fillId="2" borderId="15" xfId="18" applyNumberFormat="1" applyFont="1" applyBorder="1" applyProtection="1"/>
    <xf numFmtId="3" fontId="1" fillId="8" borderId="14" xfId="1" applyNumberFormat="1" applyFont="1" applyFill="1" applyBorder="1" applyProtection="1">
      <protection locked="0"/>
    </xf>
    <xf numFmtId="37" fontId="1" fillId="5" borderId="4" xfId="0" applyNumberFormat="1" applyFont="1" applyFill="1" applyBorder="1" applyProtection="1"/>
    <xf numFmtId="3" fontId="1" fillId="8" borderId="15" xfId="1" applyNumberFormat="1" applyFont="1" applyFill="1" applyBorder="1" applyProtection="1">
      <protection locked="0"/>
    </xf>
    <xf numFmtId="3" fontId="36" fillId="8" borderId="15" xfId="0" applyNumberFormat="1" applyFont="1" applyFill="1" applyBorder="1" applyAlignment="1">
      <alignment horizontal="right"/>
    </xf>
    <xf numFmtId="3" fontId="4" fillId="8" borderId="15" xfId="0" applyNumberFormat="1" applyFont="1" applyFill="1" applyBorder="1"/>
    <xf numFmtId="169" fontId="1" fillId="8" borderId="15" xfId="1" applyNumberFormat="1" applyFont="1" applyFill="1" applyBorder="1" applyProtection="1">
      <protection locked="0"/>
    </xf>
    <xf numFmtId="49" fontId="3" fillId="0" borderId="0" xfId="19" applyNumberFormat="1" applyFont="1" applyAlignment="1" applyProtection="1">
      <alignment vertical="center"/>
    </xf>
    <xf numFmtId="37" fontId="2" fillId="4" borderId="0" xfId="0" quotePrefix="1" applyFont="1" applyFill="1" applyAlignment="1">
      <alignment horizontal="left"/>
    </xf>
    <xf numFmtId="0" fontId="4" fillId="2" borderId="0" xfId="21"/>
    <xf numFmtId="37" fontId="0" fillId="2" borderId="0" xfId="0"/>
    <xf numFmtId="37" fontId="1" fillId="2" borderId="0" xfId="0" applyFont="1"/>
    <xf numFmtId="37" fontId="52" fillId="2" borderId="0" xfId="0" applyFont="1" applyAlignment="1">
      <alignment horizontal="right"/>
    </xf>
    <xf numFmtId="37" fontId="2" fillId="4" borderId="0" xfId="0" applyFont="1" applyFill="1"/>
    <xf numFmtId="37" fontId="4" fillId="2" borderId="0" xfId="21" quotePrefix="1" applyNumberFormat="1" applyAlignment="1">
      <alignment horizontal="left"/>
    </xf>
    <xf numFmtId="37" fontId="0" fillId="2" borderId="0" xfId="0" applyAlignment="1">
      <alignment horizontal="center"/>
    </xf>
    <xf numFmtId="0" fontId="2" fillId="2" borderId="0" xfId="21" applyFont="1" applyAlignment="1">
      <alignment horizontal="center"/>
    </xf>
    <xf numFmtId="37" fontId="36" fillId="2" borderId="0" xfId="0" applyFont="1"/>
    <xf numFmtId="37" fontId="2" fillId="4" borderId="0" xfId="0" applyFont="1" applyFill="1" applyAlignment="1">
      <alignment horizontal="right"/>
    </xf>
    <xf numFmtId="49" fontId="46" fillId="0" borderId="0" xfId="0" applyNumberFormat="1" applyFont="1" applyFill="1" applyAlignment="1">
      <alignment horizontal="right"/>
    </xf>
    <xf numFmtId="37" fontId="2" fillId="2" borderId="0" xfId="0" applyFont="1"/>
    <xf numFmtId="37" fontId="2" fillId="2" borderId="9" xfId="0" applyFont="1" applyBorder="1" applyAlignment="1">
      <alignment horizontal="center"/>
    </xf>
    <xf numFmtId="37" fontId="2" fillId="4" borderId="9" xfId="0" applyFont="1" applyFill="1" applyBorder="1" applyAlignment="1">
      <alignment horizontal="center"/>
    </xf>
    <xf numFmtId="37" fontId="2" fillId="4" borderId="0" xfId="0" applyFont="1" applyFill="1" applyAlignment="1">
      <alignment horizontal="center"/>
    </xf>
    <xf numFmtId="37" fontId="1" fillId="4" borderId="0" xfId="0" applyFont="1" applyFill="1"/>
    <xf numFmtId="37" fontId="2" fillId="2" borderId="8" xfId="0" applyFont="1" applyBorder="1" applyAlignment="1">
      <alignment horizontal="center"/>
    </xf>
    <xf numFmtId="37" fontId="2" fillId="4" borderId="8" xfId="0" applyFont="1" applyFill="1" applyBorder="1" applyAlignment="1">
      <alignment horizontal="center"/>
    </xf>
    <xf numFmtId="37" fontId="1" fillId="4" borderId="0" xfId="0" applyFont="1" applyFill="1" applyAlignment="1">
      <alignment horizontal="center"/>
    </xf>
    <xf numFmtId="37" fontId="2" fillId="2" borderId="0" xfId="0" applyFont="1" applyAlignment="1">
      <alignment horizontal="center"/>
    </xf>
    <xf numFmtId="37" fontId="0" fillId="2" borderId="12" xfId="0" applyBorder="1"/>
    <xf numFmtId="37" fontId="1" fillId="4" borderId="12" xfId="0" applyFont="1" applyFill="1" applyBorder="1"/>
    <xf numFmtId="37" fontId="1" fillId="2" borderId="17" xfId="0" applyFont="1" applyBorder="1"/>
    <xf numFmtId="37" fontId="0" fillId="2" borderId="16" xfId="0" applyBorder="1"/>
    <xf numFmtId="1" fontId="1" fillId="2" borderId="16" xfId="0" applyNumberFormat="1" applyFont="1" applyBorder="1" applyAlignment="1">
      <alignment horizontal="center"/>
    </xf>
    <xf numFmtId="167" fontId="1" fillId="8" borderId="3" xfId="6" applyNumberFormat="1" applyFont="1" applyFill="1" applyBorder="1" applyProtection="1">
      <protection locked="0"/>
    </xf>
    <xf numFmtId="5" fontId="1" fillId="4" borderId="10" xfId="0" applyNumberFormat="1" applyFont="1" applyFill="1" applyBorder="1"/>
    <xf numFmtId="37" fontId="1" fillId="2" borderId="16" xfId="0" applyFont="1" applyBorder="1"/>
    <xf numFmtId="37" fontId="0" fillId="2" borderId="15" xfId="0" applyBorder="1"/>
    <xf numFmtId="1" fontId="1" fillId="2" borderId="3" xfId="0" applyNumberFormat="1" applyFont="1" applyBorder="1" applyAlignment="1">
      <alignment horizontal="center"/>
    </xf>
    <xf numFmtId="37" fontId="1" fillId="4" borderId="10" xfId="0" applyFont="1" applyFill="1" applyBorder="1"/>
    <xf numFmtId="1" fontId="1" fillId="2" borderId="4" xfId="0" applyNumberFormat="1" applyFont="1" applyBorder="1" applyAlignment="1">
      <alignment horizontal="center"/>
    </xf>
    <xf numFmtId="37" fontId="4" fillId="2" borderId="16" xfId="0" applyFont="1" applyBorder="1"/>
    <xf numFmtId="1" fontId="1" fillId="0" borderId="4" xfId="0" applyNumberFormat="1" applyFont="1" applyFill="1" applyBorder="1" applyAlignment="1">
      <alignment horizontal="center"/>
    </xf>
    <xf numFmtId="37" fontId="1" fillId="2" borderId="18" xfId="0" applyFont="1" applyBorder="1"/>
    <xf numFmtId="37" fontId="8" fillId="2" borderId="50" xfId="0" applyFont="1" applyBorder="1"/>
    <xf numFmtId="37" fontId="1" fillId="5" borderId="1" xfId="0" applyFont="1" applyFill="1" applyBorder="1"/>
    <xf numFmtId="167" fontId="4" fillId="15" borderId="1" xfId="6" applyNumberFormat="1" applyFont="1" applyFill="1" applyBorder="1" applyProtection="1"/>
    <xf numFmtId="37" fontId="1" fillId="4" borderId="7" xfId="0" applyFont="1" applyFill="1" applyBorder="1" applyAlignment="1">
      <alignment horizontal="center"/>
    </xf>
    <xf numFmtId="37" fontId="1" fillId="4" borderId="7" xfId="0" applyFont="1" applyFill="1" applyBorder="1"/>
    <xf numFmtId="37" fontId="1" fillId="4" borderId="13" xfId="0" applyFont="1" applyFill="1" applyBorder="1"/>
    <xf numFmtId="37" fontId="1" fillId="2" borderId="15" xfId="0" applyFont="1" applyBorder="1"/>
    <xf numFmtId="37" fontId="1" fillId="4" borderId="11" xfId="0" applyFont="1" applyFill="1" applyBorder="1"/>
    <xf numFmtId="37" fontId="8" fillId="2" borderId="16" xfId="0" applyFont="1" applyBorder="1"/>
    <xf numFmtId="167" fontId="1" fillId="15" borderId="1" xfId="6" applyNumberFormat="1" applyFont="1" applyFill="1" applyBorder="1" applyProtection="1"/>
    <xf numFmtId="37" fontId="1" fillId="4" borderId="14" xfId="0" applyFont="1" applyFill="1" applyBorder="1"/>
    <xf numFmtId="37" fontId="1" fillId="4" borderId="2" xfId="0" applyFont="1" applyFill="1" applyBorder="1"/>
    <xf numFmtId="5" fontId="1" fillId="2" borderId="18" xfId="0" applyNumberFormat="1" applyFont="1" applyBorder="1"/>
    <xf numFmtId="0" fontId="2" fillId="2" borderId="0" xfId="21" applyFont="1"/>
    <xf numFmtId="37" fontId="2" fillId="2" borderId="0" xfId="21" applyNumberFormat="1" applyFont="1"/>
    <xf numFmtId="49" fontId="47" fillId="0" borderId="0" xfId="0" applyNumberFormat="1" applyFont="1" applyFill="1" applyAlignment="1">
      <alignment horizontal="center"/>
    </xf>
    <xf numFmtId="0" fontId="2" fillId="2" borderId="68" xfId="21" applyFont="1" applyBorder="1" applyAlignment="1">
      <alignment horizontal="center"/>
    </xf>
    <xf numFmtId="0" fontId="2" fillId="2" borderId="9" xfId="21" applyFont="1" applyBorder="1" applyAlignment="1">
      <alignment horizontal="center"/>
    </xf>
    <xf numFmtId="0" fontId="2" fillId="2" borderId="69" xfId="21" applyFont="1" applyBorder="1" applyAlignment="1">
      <alignment horizontal="center"/>
    </xf>
    <xf numFmtId="0" fontId="2" fillId="2" borderId="8" xfId="21" applyFont="1" applyBorder="1" applyAlignment="1">
      <alignment horizontal="center"/>
    </xf>
    <xf numFmtId="0" fontId="2" fillId="2" borderId="0" xfId="21" applyFont="1" applyAlignment="1">
      <alignment horizontal="centerContinuous"/>
    </xf>
    <xf numFmtId="0" fontId="4" fillId="2" borderId="0" xfId="21" applyAlignment="1">
      <alignment horizontal="centerContinuous"/>
    </xf>
    <xf numFmtId="0" fontId="1" fillId="2" borderId="83" xfId="21" applyFont="1" applyBorder="1" applyAlignment="1">
      <alignment horizontal="center"/>
    </xf>
    <xf numFmtId="6" fontId="1" fillId="8" borderId="1" xfId="6" applyNumberFormat="1" applyFont="1" applyFill="1" applyBorder="1" applyAlignment="1" applyProtection="1">
      <alignment horizontal="center"/>
    </xf>
    <xf numFmtId="6" fontId="1" fillId="15" borderId="1" xfId="6" applyNumberFormat="1" applyFont="1" applyFill="1" applyBorder="1" applyAlignment="1" applyProtection="1">
      <alignment horizontal="center"/>
    </xf>
    <xf numFmtId="0" fontId="2" fillId="4" borderId="13" xfId="21" applyFont="1" applyFill="1" applyBorder="1"/>
    <xf numFmtId="0" fontId="4" fillId="4" borderId="13" xfId="21" applyFill="1" applyBorder="1"/>
    <xf numFmtId="0" fontId="4" fillId="4" borderId="0" xfId="21" applyFill="1"/>
    <xf numFmtId="0" fontId="2" fillId="4" borderId="2" xfId="21" applyFont="1" applyFill="1" applyBorder="1"/>
    <xf numFmtId="0" fontId="4" fillId="4" borderId="2" xfId="21" applyFill="1" applyBorder="1"/>
    <xf numFmtId="0" fontId="1" fillId="2" borderId="7" xfId="21" applyFont="1" applyBorder="1"/>
    <xf numFmtId="0" fontId="4" fillId="2" borderId="4" xfId="21" applyBorder="1"/>
    <xf numFmtId="0" fontId="4" fillId="2" borderId="4" xfId="21" applyBorder="1" applyAlignment="1">
      <alignment horizontal="center"/>
    </xf>
    <xf numFmtId="6" fontId="1" fillId="8" borderId="1" xfId="21" applyNumberFormat="1" applyFont="1" applyFill="1" applyBorder="1" applyAlignment="1">
      <alignment horizontal="center"/>
    </xf>
    <xf numFmtId="0" fontId="4" fillId="2" borderId="84" xfId="23" applyBorder="1"/>
    <xf numFmtId="0" fontId="2" fillId="2" borderId="7" xfId="21" applyFont="1" applyBorder="1" applyAlignment="1">
      <alignment horizontal="left"/>
    </xf>
    <xf numFmtId="0" fontId="4" fillId="2" borderId="52" xfId="21" applyBorder="1"/>
    <xf numFmtId="167" fontId="4" fillId="2" borderId="0" xfId="21" applyNumberFormat="1"/>
    <xf numFmtId="6" fontId="4" fillId="15" borderId="1" xfId="6" applyNumberFormat="1" applyFont="1" applyFill="1" applyBorder="1" applyAlignment="1" applyProtection="1">
      <alignment horizontal="center"/>
      <protection locked="0"/>
    </xf>
    <xf numFmtId="0" fontId="4" fillId="2" borderId="84" xfId="18" applyBorder="1"/>
    <xf numFmtId="0" fontId="2" fillId="2" borderId="7" xfId="21" applyFont="1" applyBorder="1"/>
    <xf numFmtId="0" fontId="2" fillId="2" borderId="7" xfId="21" applyFont="1" applyBorder="1" applyAlignment="1">
      <alignment horizontal="center"/>
    </xf>
    <xf numFmtId="0" fontId="2" fillId="4" borderId="7" xfId="21" applyFont="1" applyFill="1" applyBorder="1"/>
    <xf numFmtId="0" fontId="4" fillId="4" borderId="7" xfId="21" applyFill="1" applyBorder="1"/>
    <xf numFmtId="1" fontId="1" fillId="4" borderId="13" xfId="21" applyNumberFormat="1" applyFont="1" applyFill="1" applyBorder="1" applyAlignment="1">
      <alignment horizontal="center"/>
    </xf>
    <xf numFmtId="0" fontId="1" fillId="2" borderId="17" xfId="21" applyFont="1" applyBorder="1"/>
    <xf numFmtId="6" fontId="1" fillId="8" borderId="1" xfId="6" applyNumberFormat="1" applyFont="1" applyFill="1" applyBorder="1" applyAlignment="1" applyProtection="1">
      <alignment horizontal="center"/>
      <protection locked="0"/>
    </xf>
    <xf numFmtId="6" fontId="1" fillId="15" borderId="1" xfId="6" applyNumberFormat="1" applyFont="1" applyFill="1" applyBorder="1" applyAlignment="1" applyProtection="1">
      <alignment horizontal="center"/>
      <protection locked="0"/>
    </xf>
    <xf numFmtId="0" fontId="4" fillId="2" borderId="84" xfId="21" applyBorder="1"/>
    <xf numFmtId="0" fontId="4" fillId="0" borderId="0" xfId="21" applyFill="1" applyAlignment="1">
      <alignment horizontal="center"/>
    </xf>
    <xf numFmtId="0" fontId="1" fillId="0" borderId="0" xfId="21" applyFont="1" applyFill="1"/>
    <xf numFmtId="0" fontId="4" fillId="0" borderId="0" xfId="21" applyFill="1"/>
    <xf numFmtId="1" fontId="1" fillId="0" borderId="0" xfId="21" applyNumberFormat="1" applyFont="1" applyFill="1" applyAlignment="1">
      <alignment horizontal="center"/>
    </xf>
    <xf numFmtId="167" fontId="1" fillId="0" borderId="0" xfId="6" applyNumberFormat="1" applyFont="1" applyFill="1" applyBorder="1"/>
    <xf numFmtId="167" fontId="1" fillId="0" borderId="0" xfId="6" applyNumberFormat="1" applyFont="1" applyFill="1" applyBorder="1" applyProtection="1">
      <protection locked="0"/>
    </xf>
    <xf numFmtId="0" fontId="2" fillId="0" borderId="0" xfId="21" applyFont="1" applyFill="1"/>
    <xf numFmtId="37" fontId="1" fillId="0" borderId="0" xfId="0" applyFont="1" applyFill="1"/>
    <xf numFmtId="37" fontId="0" fillId="0" borderId="0" xfId="0" applyFill="1"/>
    <xf numFmtId="49" fontId="53" fillId="8" borderId="12" xfId="37" applyNumberFormat="1" applyFill="1" applyBorder="1" applyAlignment="1" applyProtection="1">
      <alignment horizontal="left" vertical="center"/>
      <protection locked="0"/>
    </xf>
    <xf numFmtId="37" fontId="8" fillId="2" borderId="0" xfId="0" applyFont="1" applyAlignment="1">
      <alignment horizontal="center"/>
    </xf>
    <xf numFmtId="37" fontId="8" fillId="2" borderId="0" xfId="0" applyFont="1" applyAlignment="1">
      <alignment vertical="center"/>
    </xf>
    <xf numFmtId="37" fontId="8" fillId="2" borderId="0" xfId="0" applyFont="1"/>
    <xf numFmtId="0" fontId="3" fillId="8" borderId="12" xfId="19" applyFill="1" applyBorder="1" applyAlignment="1" applyProtection="1">
      <alignment horizontal="left"/>
      <protection locked="0"/>
    </xf>
    <xf numFmtId="49" fontId="28" fillId="8" borderId="12" xfId="19" applyNumberFormat="1" applyFont="1" applyFill="1" applyBorder="1" applyAlignment="1" applyProtection="1">
      <alignment horizontal="left"/>
      <protection locked="0"/>
    </xf>
    <xf numFmtId="0" fontId="28" fillId="8" borderId="12" xfId="19" applyFont="1" applyFill="1" applyBorder="1" applyAlignment="1" applyProtection="1">
      <protection locked="0"/>
    </xf>
    <xf numFmtId="49" fontId="3" fillId="8" borderId="12" xfId="19" applyNumberFormat="1" applyFont="1" applyFill="1" applyBorder="1" applyAlignment="1" applyProtection="1">
      <alignment horizontal="left" vertical="center"/>
      <protection locked="0"/>
    </xf>
    <xf numFmtId="37" fontId="4" fillId="2" borderId="12" xfId="13" applyNumberFormat="1" applyBorder="1" applyAlignment="1">
      <alignment horizontal="left" vertical="center"/>
    </xf>
    <xf numFmtId="0" fontId="15" fillId="0" borderId="0" xfId="19" applyFont="1" applyAlignment="1" applyProtection="1">
      <alignment horizontal="center" vertical="center"/>
    </xf>
    <xf numFmtId="0" fontId="3" fillId="0" borderId="0" xfId="19" applyAlignment="1" applyProtection="1">
      <alignment horizontal="center" vertical="center"/>
    </xf>
    <xf numFmtId="49" fontId="28" fillId="8" borderId="12" xfId="19" applyNumberFormat="1" applyFont="1" applyFill="1" applyBorder="1" applyAlignment="1" applyProtection="1">
      <alignment horizontal="left" vertical="center"/>
      <protection locked="0"/>
    </xf>
    <xf numFmtId="0" fontId="17" fillId="0" borderId="65" xfId="19" applyFont="1" applyBorder="1" applyAlignment="1" applyProtection="1">
      <alignment horizontal="center"/>
    </xf>
    <xf numFmtId="0" fontId="3" fillId="0" borderId="66" xfId="19" applyBorder="1" applyAlignment="1" applyProtection="1">
      <alignment horizontal="center"/>
    </xf>
    <xf numFmtId="0" fontId="3" fillId="0" borderId="67" xfId="19" applyBorder="1" applyAlignment="1" applyProtection="1">
      <alignment horizontal="center"/>
    </xf>
    <xf numFmtId="37" fontId="2" fillId="2" borderId="37" xfId="0" applyFont="1" applyBorder="1" applyAlignment="1">
      <alignment horizontal="center"/>
    </xf>
    <xf numFmtId="37" fontId="2" fillId="2" borderId="68" xfId="0" applyFont="1" applyBorder="1" applyAlignment="1">
      <alignment horizontal="center"/>
    </xf>
    <xf numFmtId="37" fontId="2" fillId="2" borderId="38" xfId="0" applyFont="1" applyBorder="1" applyAlignment="1">
      <alignment horizontal="center"/>
    </xf>
    <xf numFmtId="37" fontId="2" fillId="2" borderId="69" xfId="0" applyFont="1" applyBorder="1" applyAlignment="1">
      <alignment horizontal="center"/>
    </xf>
    <xf numFmtId="37" fontId="5" fillId="2" borderId="0" xfId="0" applyFont="1" applyAlignment="1">
      <alignment horizontal="center"/>
    </xf>
    <xf numFmtId="0" fontId="35" fillId="2" borderId="0" xfId="21" applyFont="1" applyAlignment="1">
      <alignment horizontal="center"/>
    </xf>
    <xf numFmtId="0" fontId="2" fillId="2" borderId="37" xfId="21" applyFont="1" applyBorder="1" applyAlignment="1">
      <alignment horizontal="center"/>
    </xf>
    <xf numFmtId="0" fontId="2" fillId="2" borderId="68" xfId="21" applyFont="1" applyBorder="1" applyAlignment="1">
      <alignment horizontal="center"/>
    </xf>
    <xf numFmtId="0" fontId="2" fillId="2" borderId="38" xfId="21" applyFont="1" applyBorder="1" applyAlignment="1">
      <alignment horizontal="center"/>
    </xf>
    <xf numFmtId="0" fontId="2" fillId="2" borderId="69" xfId="21" applyFont="1" applyBorder="1" applyAlignment="1">
      <alignment horizontal="center"/>
    </xf>
    <xf numFmtId="0" fontId="2" fillId="2" borderId="39" xfId="21" applyFont="1" applyBorder="1" applyAlignment="1">
      <alignment horizontal="left"/>
    </xf>
    <xf numFmtId="0" fontId="2" fillId="2" borderId="82" xfId="21" applyFont="1" applyBorder="1" applyAlignment="1">
      <alignment horizontal="left"/>
    </xf>
    <xf numFmtId="0" fontId="7" fillId="2" borderId="23" xfId="23" applyNumberFormat="1" applyFont="1" applyBorder="1" applyAlignment="1" applyProtection="1">
      <alignment horizontal="center"/>
    </xf>
    <xf numFmtId="37" fontId="8" fillId="2" borderId="0" xfId="0" applyNumberFormat="1" applyFont="1" applyBorder="1" applyAlignment="1" applyProtection="1">
      <alignment horizontal="center"/>
    </xf>
    <xf numFmtId="37" fontId="8" fillId="2" borderId="24" xfId="0" applyNumberFormat="1" applyFont="1" applyBorder="1" applyAlignment="1" applyProtection="1">
      <alignment horizontal="center"/>
    </xf>
    <xf numFmtId="0" fontId="7" fillId="2" borderId="0" xfId="23" applyNumberFormat="1" applyFont="1" applyBorder="1" applyAlignment="1" applyProtection="1">
      <alignment horizontal="center"/>
    </xf>
    <xf numFmtId="0" fontId="7" fillId="2" borderId="24" xfId="23" applyNumberFormat="1" applyFont="1" applyBorder="1" applyAlignment="1" applyProtection="1">
      <alignment horizontal="center"/>
    </xf>
    <xf numFmtId="0" fontId="35" fillId="2" borderId="23" xfId="23" applyNumberFormat="1" applyFont="1" applyBorder="1" applyAlignment="1" applyProtection="1">
      <alignment horizontal="center" wrapText="1"/>
    </xf>
    <xf numFmtId="0" fontId="35" fillId="2" borderId="0" xfId="23" applyNumberFormat="1" applyFont="1" applyBorder="1" applyAlignment="1" applyProtection="1">
      <alignment horizontal="center" wrapText="1"/>
    </xf>
    <xf numFmtId="0" fontId="35" fillId="2" borderId="24" xfId="23" applyNumberFormat="1" applyFont="1" applyBorder="1" applyAlignment="1" applyProtection="1">
      <alignment horizontal="center" wrapText="1"/>
    </xf>
    <xf numFmtId="0" fontId="7" fillId="3" borderId="28" xfId="23" applyNumberFormat="1" applyFont="1" applyFill="1" applyBorder="1" applyAlignment="1" applyProtection="1">
      <alignment horizontal="center" vertical="center"/>
    </xf>
    <xf numFmtId="0" fontId="2" fillId="3" borderId="34" xfId="23" applyNumberFormat="1" applyFont="1" applyFill="1" applyBorder="1" applyAlignment="1" applyProtection="1">
      <alignment horizontal="center" vertical="center"/>
    </xf>
    <xf numFmtId="0" fontId="2" fillId="3" borderId="20" xfId="23" applyNumberFormat="1" applyFont="1" applyFill="1" applyBorder="1" applyAlignment="1" applyProtection="1">
      <alignment horizontal="center" vertical="center"/>
    </xf>
    <xf numFmtId="0" fontId="2" fillId="3" borderId="21" xfId="23" applyNumberFormat="1" applyFont="1" applyFill="1" applyBorder="1" applyAlignment="1" applyProtection="1">
      <alignment horizontal="center" vertical="center"/>
    </xf>
    <xf numFmtId="0" fontId="2" fillId="3" borderId="22" xfId="23" applyNumberFormat="1" applyFont="1" applyFill="1" applyBorder="1" applyAlignment="1" applyProtection="1">
      <alignment horizontal="center" vertical="center"/>
    </xf>
    <xf numFmtId="0" fontId="2" fillId="3" borderId="25" xfId="23" applyNumberFormat="1" applyFont="1" applyFill="1" applyBorder="1" applyAlignment="1" applyProtection="1">
      <alignment horizontal="center" vertical="center"/>
    </xf>
    <xf numFmtId="0" fontId="2" fillId="3" borderId="26" xfId="23" applyNumberFormat="1" applyFont="1" applyFill="1" applyBorder="1" applyAlignment="1" applyProtection="1">
      <alignment horizontal="center" vertical="center"/>
    </xf>
    <xf numFmtId="0" fontId="2" fillId="3" borderId="27" xfId="23" applyNumberFormat="1" applyFont="1" applyFill="1" applyBorder="1" applyAlignment="1" applyProtection="1">
      <alignment horizontal="center" vertical="center"/>
    </xf>
    <xf numFmtId="0" fontId="7" fillId="3" borderId="34" xfId="23" applyNumberFormat="1" applyFont="1" applyFill="1" applyBorder="1" applyAlignment="1" applyProtection="1">
      <alignment horizontal="center" vertical="center"/>
    </xf>
    <xf numFmtId="37" fontId="15" fillId="2" borderId="23" xfId="0" applyNumberFormat="1" applyFont="1" applyBorder="1" applyAlignment="1" applyProtection="1">
      <alignment horizontal="center"/>
    </xf>
    <xf numFmtId="37" fontId="15" fillId="2" borderId="0" xfId="0" applyNumberFormat="1" applyFont="1" applyBorder="1" applyAlignment="1" applyProtection="1">
      <alignment horizontal="center"/>
    </xf>
    <xf numFmtId="37" fontId="0" fillId="2" borderId="0" xfId="0" applyNumberFormat="1" applyAlignment="1"/>
    <xf numFmtId="37" fontId="0" fillId="2" borderId="24" xfId="0" applyNumberFormat="1" applyBorder="1" applyAlignment="1"/>
    <xf numFmtId="0" fontId="2" fillId="3" borderId="28" xfId="23" applyNumberFormat="1" applyFont="1" applyFill="1" applyBorder="1" applyAlignment="1" applyProtection="1">
      <alignment horizontal="center" vertical="center"/>
    </xf>
    <xf numFmtId="0" fontId="2" fillId="2" borderId="23" xfId="23" applyNumberFormat="1" applyFont="1" applyBorder="1" applyAlignment="1" applyProtection="1">
      <alignment horizontal="center"/>
    </xf>
    <xf numFmtId="0" fontId="2" fillId="2" borderId="0" xfId="23" applyNumberFormat="1" applyFont="1" applyBorder="1" applyAlignment="1" applyProtection="1">
      <alignment horizontal="center"/>
    </xf>
    <xf numFmtId="0" fontId="2" fillId="2" borderId="24" xfId="23" applyNumberFormat="1" applyFont="1" applyBorder="1" applyAlignment="1" applyProtection="1">
      <alignment horizontal="center"/>
    </xf>
    <xf numFmtId="37" fontId="37" fillId="2" borderId="25" xfId="0" quotePrefix="1" applyNumberFormat="1" applyFont="1" applyBorder="1" applyAlignment="1" applyProtection="1">
      <alignment horizontal="center" vertical="center"/>
    </xf>
    <xf numFmtId="37" fontId="37" fillId="2" borderId="27" xfId="0" applyNumberFormat="1" applyFont="1" applyBorder="1" applyAlignment="1" applyProtection="1">
      <alignment horizontal="center" vertical="center"/>
    </xf>
    <xf numFmtId="0" fontId="23" fillId="2" borderId="20" xfId="21" applyNumberFormat="1" applyFont="1" applyBorder="1" applyAlignment="1" applyProtection="1">
      <alignment horizontal="center" vertical="center"/>
    </xf>
    <xf numFmtId="37" fontId="0" fillId="2" borderId="22" xfId="0" applyNumberFormat="1" applyBorder="1" applyAlignment="1" applyProtection="1">
      <alignment horizontal="center" vertical="center"/>
    </xf>
    <xf numFmtId="37" fontId="14" fillId="2" borderId="20" xfId="0" applyNumberFormat="1" applyFont="1" applyBorder="1" applyAlignment="1" applyProtection="1">
      <alignment horizontal="center" vertical="center"/>
    </xf>
    <xf numFmtId="37" fontId="14" fillId="2" borderId="22" xfId="0" applyNumberFormat="1" applyFont="1" applyBorder="1" applyAlignment="1" applyProtection="1">
      <alignment horizontal="center" vertical="center"/>
    </xf>
    <xf numFmtId="37" fontId="8" fillId="2" borderId="25" xfId="0" applyNumberFormat="1" applyFont="1" applyBorder="1" applyAlignment="1" applyProtection="1">
      <alignment horizontal="center" vertical="center"/>
    </xf>
    <xf numFmtId="37" fontId="8" fillId="2" borderId="27" xfId="0" applyNumberFormat="1" applyFont="1" applyBorder="1" applyAlignment="1" applyProtection="1">
      <alignment horizontal="center" vertical="center"/>
    </xf>
    <xf numFmtId="0" fontId="7" fillId="3" borderId="8" xfId="23" quotePrefix="1" applyNumberFormat="1" applyFont="1" applyFill="1" applyBorder="1" applyAlignment="1" applyProtection="1">
      <alignment horizontal="center"/>
    </xf>
    <xf numFmtId="0" fontId="7" fillId="3" borderId="8" xfId="23" applyNumberFormat="1" applyFont="1" applyFill="1" applyBorder="1" applyAlignment="1" applyProtection="1">
      <alignment horizontal="center"/>
    </xf>
    <xf numFmtId="37" fontId="0" fillId="2" borderId="8" xfId="0" applyNumberFormat="1" applyBorder="1" applyAlignment="1" applyProtection="1">
      <alignment horizontal="center"/>
    </xf>
    <xf numFmtId="0" fontId="35" fillId="2" borderId="72" xfId="23" applyNumberFormat="1" applyFont="1" applyBorder="1" applyAlignment="1" applyProtection="1">
      <alignment horizontal="center" vertical="center"/>
    </xf>
    <xf numFmtId="37" fontId="36" fillId="2" borderId="73" xfId="0" applyNumberFormat="1" applyFont="1" applyBorder="1" applyAlignment="1" applyProtection="1"/>
    <xf numFmtId="37" fontId="36" fillId="2" borderId="74" xfId="0" applyNumberFormat="1" applyFont="1" applyBorder="1" applyAlignment="1" applyProtection="1"/>
    <xf numFmtId="37" fontId="36" fillId="2" borderId="75" xfId="0" applyNumberFormat="1" applyFont="1" applyBorder="1" applyAlignment="1" applyProtection="1"/>
    <xf numFmtId="37" fontId="36" fillId="2" borderId="76" xfId="0" applyNumberFormat="1" applyFont="1" applyBorder="1" applyAlignment="1" applyProtection="1"/>
    <xf numFmtId="37" fontId="36" fillId="2" borderId="77" xfId="0" applyNumberFormat="1" applyFont="1" applyBorder="1" applyAlignment="1" applyProtection="1"/>
    <xf numFmtId="0" fontId="35" fillId="2" borderId="20" xfId="23" applyNumberFormat="1" applyFont="1" applyBorder="1" applyAlignment="1" applyProtection="1">
      <alignment horizontal="center" vertical="center"/>
    </xf>
    <xf numFmtId="0" fontId="35" fillId="2" borderId="21" xfId="23" applyNumberFormat="1" applyFont="1" applyBorder="1" applyAlignment="1" applyProtection="1">
      <alignment horizontal="center" vertical="center"/>
    </xf>
    <xf numFmtId="0" fontId="35" fillId="2" borderId="22" xfId="23" applyNumberFormat="1" applyFont="1" applyBorder="1" applyAlignment="1" applyProtection="1">
      <alignment horizontal="center" vertical="center"/>
    </xf>
    <xf numFmtId="0" fontId="35" fillId="2" borderId="25" xfId="23" applyNumberFormat="1" applyFont="1" applyBorder="1" applyAlignment="1" applyProtection="1">
      <alignment horizontal="center" vertical="center"/>
    </xf>
    <xf numFmtId="0" fontId="35" fillId="2" borderId="26" xfId="23" applyNumberFormat="1" applyFont="1" applyBorder="1" applyAlignment="1" applyProtection="1">
      <alignment horizontal="center" vertical="center"/>
    </xf>
    <xf numFmtId="0" fontId="35" fillId="2" borderId="27" xfId="23" applyNumberFormat="1" applyFont="1" applyBorder="1" applyAlignment="1" applyProtection="1">
      <alignment horizontal="center" vertical="center"/>
    </xf>
    <xf numFmtId="0" fontId="7" fillId="3" borderId="70" xfId="23" quotePrefix="1" applyNumberFormat="1" applyFont="1" applyFill="1" applyBorder="1" applyAlignment="1" applyProtection="1">
      <alignment horizontal="center"/>
    </xf>
    <xf numFmtId="0" fontId="7" fillId="3" borderId="12" xfId="23" quotePrefix="1" applyNumberFormat="1" applyFont="1" applyFill="1" applyBorder="1" applyAlignment="1" applyProtection="1">
      <alignment horizontal="center"/>
    </xf>
    <xf numFmtId="0" fontId="7" fillId="3" borderId="71" xfId="23" quotePrefix="1" applyNumberFormat="1" applyFont="1" applyFill="1" applyBorder="1" applyAlignment="1" applyProtection="1">
      <alignment horizontal="center"/>
    </xf>
    <xf numFmtId="0" fontId="2" fillId="3" borderId="0" xfId="23" applyNumberFormat="1" applyFont="1" applyFill="1" applyBorder="1" applyAlignment="1" applyProtection="1">
      <alignment horizontal="center" vertical="center"/>
    </xf>
    <xf numFmtId="0" fontId="2" fillId="3" borderId="24" xfId="23" applyNumberFormat="1" applyFont="1" applyFill="1" applyBorder="1" applyAlignment="1" applyProtection="1">
      <alignment horizontal="center" vertical="center"/>
    </xf>
    <xf numFmtId="37" fontId="36" fillId="2" borderId="78" xfId="0" applyNumberFormat="1" applyFont="1" applyBorder="1" applyAlignment="1" applyProtection="1"/>
    <xf numFmtId="37" fontId="36" fillId="2" borderId="79" xfId="0" applyNumberFormat="1" applyFont="1" applyBorder="1" applyAlignment="1" applyProtection="1"/>
    <xf numFmtId="37" fontId="4" fillId="8" borderId="7" xfId="0" applyNumberFormat="1" applyFont="1" applyFill="1" applyBorder="1" applyAlignment="1" applyProtection="1">
      <alignment horizontal="left"/>
      <protection locked="0"/>
    </xf>
    <xf numFmtId="37" fontId="0" fillId="8" borderId="7" xfId="0" applyNumberFormat="1" applyFill="1" applyBorder="1" applyAlignment="1" applyProtection="1">
      <alignment horizontal="left"/>
      <protection locked="0"/>
    </xf>
    <xf numFmtId="37" fontId="0" fillId="8" borderId="4" xfId="0" applyNumberFormat="1" applyFill="1" applyBorder="1" applyAlignment="1" applyProtection="1">
      <alignment horizontal="left"/>
      <protection locked="0"/>
    </xf>
    <xf numFmtId="0" fontId="4" fillId="2" borderId="7" xfId="24" applyNumberFormat="1" applyBorder="1" applyAlignment="1" applyProtection="1">
      <alignment horizontal="left"/>
    </xf>
    <xf numFmtId="0" fontId="26" fillId="2" borderId="14" xfId="22" applyNumberFormat="1" applyFont="1" applyBorder="1" applyAlignment="1" applyProtection="1">
      <alignment horizontal="left"/>
    </xf>
    <xf numFmtId="0" fontId="26" fillId="2" borderId="4" xfId="22" applyNumberFormat="1" applyFont="1" applyBorder="1" applyAlignment="1" applyProtection="1">
      <alignment horizontal="left"/>
    </xf>
    <xf numFmtId="0" fontId="26" fillId="8" borderId="11" xfId="22" applyNumberFormat="1" applyFont="1" applyFill="1" applyBorder="1" applyAlignment="1" applyProtection="1">
      <alignment horizontal="left" vertical="center"/>
      <protection locked="0"/>
    </xf>
    <xf numFmtId="0" fontId="26" fillId="8" borderId="3" xfId="22" applyNumberFormat="1" applyFont="1" applyFill="1" applyBorder="1" applyAlignment="1" applyProtection="1">
      <alignment horizontal="left" vertical="center"/>
      <protection locked="0"/>
    </xf>
    <xf numFmtId="0" fontId="26" fillId="8" borderId="14" xfId="22" applyNumberFormat="1" applyFont="1" applyFill="1" applyBorder="1" applyAlignment="1" applyProtection="1">
      <alignment horizontal="left" vertical="center"/>
      <protection locked="0"/>
    </xf>
    <xf numFmtId="0" fontId="26" fillId="8" borderId="4" xfId="22" applyNumberFormat="1" applyFont="1" applyFill="1" applyBorder="1" applyAlignment="1" applyProtection="1">
      <alignment horizontal="left" vertical="center"/>
      <protection locked="0"/>
    </xf>
    <xf numFmtId="0" fontId="24" fillId="2" borderId="15" xfId="22" applyNumberFormat="1" applyFont="1" applyBorder="1" applyAlignment="1" applyProtection="1">
      <alignment horizontal="center"/>
    </xf>
    <xf numFmtId="0" fontId="23" fillId="2" borderId="15" xfId="22" applyNumberFormat="1" applyFont="1" applyBorder="1" applyAlignment="1" applyProtection="1">
      <alignment horizontal="center" vertical="center"/>
    </xf>
    <xf numFmtId="0" fontId="35" fillId="2" borderId="0" xfId="24" applyNumberFormat="1" applyFont="1" applyAlignment="1" applyProtection="1">
      <alignment horizontal="center"/>
    </xf>
    <xf numFmtId="0" fontId="2" fillId="2" borderId="18" xfId="24" applyNumberFormat="1" applyFont="1" applyBorder="1" applyAlignment="1" applyProtection="1">
      <alignment horizontal="center"/>
    </xf>
    <xf numFmtId="0" fontId="2" fillId="2" borderId="17" xfId="24" applyNumberFormat="1" applyFont="1" applyBorder="1" applyAlignment="1" applyProtection="1">
      <alignment horizontal="center"/>
    </xf>
    <xf numFmtId="0" fontId="15" fillId="2" borderId="0" xfId="24" applyNumberFormat="1" applyFont="1" applyAlignment="1" applyProtection="1">
      <alignment horizontal="center"/>
    </xf>
    <xf numFmtId="0" fontId="23" fillId="2" borderId="18" xfId="22" applyNumberFormat="1" applyFont="1" applyBorder="1" applyAlignment="1" applyProtection="1">
      <alignment horizontal="center" vertical="center" wrapText="1"/>
    </xf>
    <xf numFmtId="0" fontId="23" fillId="2" borderId="16" xfId="22" applyNumberFormat="1" applyFont="1" applyBorder="1" applyAlignment="1" applyProtection="1">
      <alignment horizontal="center" vertical="center" wrapText="1"/>
    </xf>
    <xf numFmtId="0" fontId="7" fillId="2" borderId="0" xfId="25" applyNumberFormat="1" applyFont="1" applyAlignment="1" applyProtection="1">
      <alignment horizontal="center"/>
    </xf>
    <xf numFmtId="0" fontId="2" fillId="2" borderId="0" xfId="25" applyNumberFormat="1" applyFont="1" applyAlignment="1" applyProtection="1">
      <alignment horizontal="center"/>
    </xf>
    <xf numFmtId="37" fontId="0" fillId="2" borderId="0" xfId="0" applyNumberFormat="1" applyAlignment="1" applyProtection="1">
      <alignment horizontal="center"/>
    </xf>
    <xf numFmtId="0" fontId="1" fillId="7" borderId="14" xfId="25" applyNumberFormat="1" applyFont="1" applyFill="1" applyBorder="1" applyAlignment="1" applyProtection="1">
      <alignment horizontal="center"/>
    </xf>
    <xf numFmtId="0" fontId="1" fillId="7" borderId="7" xfId="25" applyNumberFormat="1" applyFont="1" applyFill="1" applyBorder="1" applyAlignment="1" applyProtection="1">
      <alignment horizontal="center"/>
    </xf>
    <xf numFmtId="0" fontId="1" fillId="7" borderId="4" xfId="25" applyNumberFormat="1" applyFont="1" applyFill="1" applyBorder="1" applyAlignment="1" applyProtection="1">
      <alignment horizontal="center"/>
    </xf>
    <xf numFmtId="0" fontId="22" fillId="2" borderId="11" xfId="25" applyNumberFormat="1" applyFont="1" applyBorder="1" applyAlignment="1" applyProtection="1">
      <alignment horizontal="center" vertical="center"/>
    </xf>
    <xf numFmtId="0" fontId="22" fillId="2" borderId="2" xfId="25" applyNumberFormat="1" applyFont="1" applyBorder="1" applyAlignment="1" applyProtection="1">
      <alignment horizontal="center" vertical="center"/>
    </xf>
    <xf numFmtId="0" fontId="22" fillId="2" borderId="3" xfId="25" applyNumberFormat="1" applyFont="1" applyBorder="1" applyAlignment="1" applyProtection="1">
      <alignment horizontal="center" vertical="center"/>
    </xf>
    <xf numFmtId="0" fontId="2" fillId="2" borderId="80" xfId="25" applyNumberFormat="1" applyFont="1" applyBorder="1" applyAlignment="1" applyProtection="1">
      <alignment horizontal="center"/>
    </xf>
    <xf numFmtId="0" fontId="2" fillId="2" borderId="13" xfId="25" applyNumberFormat="1" applyFont="1" applyBorder="1" applyAlignment="1" applyProtection="1">
      <alignment horizontal="center"/>
    </xf>
    <xf numFmtId="0" fontId="2" fillId="2" borderId="81" xfId="25" applyNumberFormat="1" applyFont="1" applyBorder="1" applyAlignment="1" applyProtection="1">
      <alignment horizontal="center"/>
    </xf>
    <xf numFmtId="0" fontId="1" fillId="8" borderId="14" xfId="25" applyNumberFormat="1" applyFont="1" applyFill="1" applyBorder="1" applyAlignment="1" applyProtection="1">
      <alignment horizontal="center"/>
      <protection locked="0"/>
    </xf>
    <xf numFmtId="0" fontId="1" fillId="8" borderId="7" xfId="25" applyNumberFormat="1" applyFont="1" applyFill="1" applyBorder="1" applyAlignment="1" applyProtection="1">
      <alignment horizontal="center"/>
      <protection locked="0"/>
    </xf>
    <xf numFmtId="0" fontId="1" fillId="8" borderId="4" xfId="25" applyNumberFormat="1" applyFont="1" applyFill="1" applyBorder="1" applyAlignment="1" applyProtection="1">
      <alignment horizontal="center"/>
      <protection locked="0"/>
    </xf>
    <xf numFmtId="37" fontId="15" fillId="2" borderId="0" xfId="18" applyNumberFormat="1" applyFont="1" applyAlignment="1" applyProtection="1">
      <alignment horizontal="left"/>
    </xf>
    <xf numFmtId="37" fontId="15" fillId="2" borderId="0" xfId="0" applyNumberFormat="1" applyFont="1" applyAlignment="1">
      <alignment horizontal="left"/>
    </xf>
    <xf numFmtId="37" fontId="7" fillId="4" borderId="15" xfId="0" quotePrefix="1" applyNumberFormat="1" applyFont="1" applyFill="1" applyBorder="1" applyAlignment="1" applyProtection="1">
      <alignment horizontal="center"/>
    </xf>
    <xf numFmtId="37" fontId="7" fillId="4" borderId="15" xfId="0" applyNumberFormat="1" applyFont="1" applyFill="1" applyBorder="1" applyAlignment="1" applyProtection="1">
      <alignment horizontal="center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2 2 2" xfId="33" xr:uid="{00000000-0005-0000-0000-000001000000}"/>
    <cellStyle name="Comma 2 3" xfId="4" xr:uid="{00000000-0005-0000-0000-000003000000}"/>
    <cellStyle name="Comma 2 4" xfId="31" xr:uid="{00000000-0005-0000-0000-000001000000}"/>
    <cellStyle name="Comma 3" xfId="5" xr:uid="{00000000-0005-0000-0000-000004000000}"/>
    <cellStyle name="Currency" xfId="6" builtinId="4"/>
    <cellStyle name="Currency 2" xfId="7" xr:uid="{00000000-0005-0000-0000-000006000000}"/>
    <cellStyle name="Currency 2 2" xfId="8" xr:uid="{00000000-0005-0000-0000-000007000000}"/>
    <cellStyle name="Currency 2 2 2" xfId="34" xr:uid="{00000000-0005-0000-0000-000003000000}"/>
    <cellStyle name="Currency 2 3" xfId="9" xr:uid="{00000000-0005-0000-0000-000008000000}"/>
    <cellStyle name="Currency 2 4" xfId="32" xr:uid="{00000000-0005-0000-0000-000003000000}"/>
    <cellStyle name="Currency 3" xfId="10" xr:uid="{00000000-0005-0000-0000-000009000000}"/>
    <cellStyle name="Hyperlink" xfId="37" builtinId="8"/>
    <cellStyle name="Hyperlink 2" xfId="11" xr:uid="{00000000-0005-0000-0000-00000A000000}"/>
    <cellStyle name="Hyperlink 3" xfId="12" xr:uid="{00000000-0005-0000-0000-00000B000000}"/>
    <cellStyle name="Normal" xfId="0" builtinId="0"/>
    <cellStyle name="Normal 2" xfId="13" xr:uid="{00000000-0005-0000-0000-00000D000000}"/>
    <cellStyle name="Normal 2 2" xfId="14" xr:uid="{00000000-0005-0000-0000-00000E000000}"/>
    <cellStyle name="Normal 3" xfId="15" xr:uid="{00000000-0005-0000-0000-00000F000000}"/>
    <cellStyle name="Normal 3 2" xfId="16" xr:uid="{00000000-0005-0000-0000-000010000000}"/>
    <cellStyle name="Normal 3 3" xfId="35" xr:uid="{00000000-0005-0000-0000-00003F000000}"/>
    <cellStyle name="Normal 4" xfId="17" xr:uid="{00000000-0005-0000-0000-000011000000}"/>
    <cellStyle name="Normal 4 2" xfId="36" xr:uid="{00000000-0005-0000-0000-000041000000}"/>
    <cellStyle name="Normal_COSTPERPT" xfId="18" xr:uid="{00000000-0005-0000-0000-000012000000}"/>
    <cellStyle name="Normal_PMMB60N cover" xfId="19" xr:uid="{00000000-0005-0000-0000-000013000000}"/>
    <cellStyle name="Normal_PMMB60N cover 2" xfId="20" xr:uid="{00000000-0005-0000-0000-000014000000}"/>
    <cellStyle name="Normal_SCH B" xfId="21" xr:uid="{00000000-0005-0000-0000-000015000000}"/>
    <cellStyle name="Normal_SCH B1" xfId="22" xr:uid="{00000000-0005-0000-0000-000016000000}"/>
    <cellStyle name="Normal_SCH B2 3" xfId="23" xr:uid="{00000000-0005-0000-0000-000017000000}"/>
    <cellStyle name="Normal_SCH B4 5" xfId="24" xr:uid="{00000000-0005-0000-0000-000018000000}"/>
    <cellStyle name="Normal_SCH B6 7" xfId="25" xr:uid="{00000000-0005-0000-0000-000019000000}"/>
    <cellStyle name="Percent" xfId="26" builtinId="5"/>
    <cellStyle name="Percent 2" xfId="27" xr:uid="{00000000-0005-0000-0000-00001B000000}"/>
    <cellStyle name="Percent 2 2" xfId="28" xr:uid="{00000000-0005-0000-0000-00001C000000}"/>
    <cellStyle name="Percent 3" xfId="29" xr:uid="{00000000-0005-0000-0000-00001D000000}"/>
    <cellStyle name="Percent 4" xfId="30" xr:uid="{00000000-0005-0000-0000-00001E000000}"/>
  </cellStyles>
  <dxfs count="9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00FFFF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47625</xdr:rowOff>
    </xdr:from>
    <xdr:to>
      <xdr:col>2</xdr:col>
      <xdr:colOff>451485</xdr:colOff>
      <xdr:row>2</xdr:row>
      <xdr:rowOff>57150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97155" y="47625"/>
          <a:ext cx="931545" cy="43624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PMMB-60 LF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(Rev. 02-2023)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6</xdr:row>
          <xdr:rowOff>9525</xdr:rowOff>
        </xdr:from>
        <xdr:to>
          <xdr:col>6</xdr:col>
          <xdr:colOff>104775</xdr:colOff>
          <xdr:row>7</xdr:row>
          <xdr:rowOff>228600</xdr:rowOff>
        </xdr:to>
        <xdr:sp macro="" textlink="">
          <xdr:nvSpPr>
            <xdr:cNvPr id="9217" name="CheckBox2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</xdr:row>
          <xdr:rowOff>209550</xdr:rowOff>
        </xdr:from>
        <xdr:to>
          <xdr:col>6</xdr:col>
          <xdr:colOff>352425</xdr:colOff>
          <xdr:row>6</xdr:row>
          <xdr:rowOff>114300</xdr:rowOff>
        </xdr:to>
        <xdr:sp macro="" textlink="">
          <xdr:nvSpPr>
            <xdr:cNvPr id="17410" name="CheckBox1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mb.pa.gov/Licensing/Dealer/Documents/PMMB-60S-2022%20(Revised%202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EXHIBIT A"/>
      <sheetName val="EXHIBIT B"/>
      <sheetName val="EXHIBIT C"/>
    </sheetNames>
    <sheetDataSet>
      <sheetData sheetId="0">
        <row r="9">
          <cell r="H9" t="str">
            <v>2022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78"/>
  <sheetViews>
    <sheetView tabSelected="1" workbookViewId="0">
      <selection activeCell="D3" sqref="D3"/>
    </sheetView>
  </sheetViews>
  <sheetFormatPr defaultColWidth="7.109375" defaultRowHeight="12.75" x14ac:dyDescent="0.2"/>
  <cols>
    <col min="1" max="1" width="4.44140625" style="99" customWidth="1"/>
    <col min="2" max="2" width="2.44140625" style="99" customWidth="1"/>
    <col min="3" max="3" width="13.88671875" style="99" customWidth="1"/>
    <col min="4" max="4" width="9.109375" style="99" customWidth="1"/>
    <col min="5" max="5" width="11.33203125" style="99" customWidth="1"/>
    <col min="6" max="6" width="7.6640625" style="99" customWidth="1"/>
    <col min="7" max="7" width="8.77734375" style="99" customWidth="1"/>
    <col min="8" max="8" width="8.33203125" style="99" customWidth="1"/>
    <col min="9" max="9" width="10.88671875" style="99" customWidth="1"/>
    <col min="10" max="10" width="4.44140625" style="99" customWidth="1"/>
    <col min="11" max="11" width="6.88671875" style="99" customWidth="1"/>
    <col min="12" max="16384" width="7.109375" style="99"/>
  </cols>
  <sheetData>
    <row r="1" spans="1:10" ht="16.5" x14ac:dyDescent="0.25">
      <c r="A1" s="97" t="s">
        <v>151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6.5" x14ac:dyDescent="0.25">
      <c r="A2" s="97" t="s">
        <v>152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16.5" x14ac:dyDescent="0.25">
      <c r="A3" s="97" t="s">
        <v>153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6.5" x14ac:dyDescent="0.25">
      <c r="A4" s="97" t="s">
        <v>154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16.5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</row>
    <row r="6" spans="1:10" ht="8.1" customHeight="1" x14ac:dyDescent="0.2">
      <c r="A6" s="98"/>
      <c r="B6" s="98"/>
      <c r="C6" s="98"/>
      <c r="D6" s="98"/>
      <c r="E6" s="98"/>
      <c r="F6" s="98"/>
      <c r="G6" s="98"/>
      <c r="H6" s="98"/>
      <c r="I6" s="98"/>
    </row>
    <row r="7" spans="1:10" ht="18" x14ac:dyDescent="0.2">
      <c r="A7" s="456" t="s">
        <v>155</v>
      </c>
      <c r="B7" s="457"/>
      <c r="C7" s="457"/>
      <c r="D7" s="457"/>
      <c r="E7" s="457"/>
      <c r="F7" s="457"/>
      <c r="G7" s="457"/>
      <c r="H7" s="457"/>
      <c r="I7" s="457"/>
      <c r="J7" s="457"/>
    </row>
    <row r="8" spans="1:10" ht="12.75" customHeight="1" x14ac:dyDescent="0.2">
      <c r="A8" s="100"/>
    </row>
    <row r="9" spans="1:10" ht="15" x14ac:dyDescent="0.25">
      <c r="G9" s="101" t="s">
        <v>238</v>
      </c>
      <c r="H9" s="252" t="s">
        <v>399</v>
      </c>
    </row>
    <row r="10" spans="1:10" x14ac:dyDescent="0.2">
      <c r="G10" s="101"/>
    </row>
    <row r="11" spans="1:10" ht="8.1" customHeight="1" thickBot="1" x14ac:dyDescent="0.25"/>
    <row r="12" spans="1:10" ht="14.25" thickTop="1" thickBot="1" x14ac:dyDescent="0.25">
      <c r="C12" s="459" t="s">
        <v>363</v>
      </c>
      <c r="D12" s="460"/>
      <c r="E12" s="460"/>
      <c r="F12" s="460"/>
      <c r="G12" s="460"/>
      <c r="H12" s="461"/>
      <c r="I12" s="102"/>
    </row>
    <row r="13" spans="1:10" ht="8.1" customHeight="1" thickTop="1" thickBot="1" x14ac:dyDescent="0.25"/>
    <row r="14" spans="1:10" ht="13.5" customHeight="1" thickTop="1" x14ac:dyDescent="0.25">
      <c r="B14" s="103"/>
      <c r="C14" s="104"/>
      <c r="D14" s="104"/>
      <c r="E14" s="105" t="s">
        <v>156</v>
      </c>
      <c r="F14" s="104"/>
      <c r="G14" s="104"/>
      <c r="H14" s="104"/>
      <c r="I14" s="106"/>
    </row>
    <row r="15" spans="1:10" ht="12.75" customHeight="1" x14ac:dyDescent="0.2">
      <c r="B15" s="107"/>
      <c r="C15" s="108" t="s">
        <v>157</v>
      </c>
      <c r="D15" s="458"/>
      <c r="E15" s="458"/>
      <c r="F15" s="458"/>
      <c r="G15" s="458"/>
      <c r="H15" s="458"/>
      <c r="I15" s="109"/>
    </row>
    <row r="16" spans="1:10" ht="12.75" customHeight="1" x14ac:dyDescent="0.2">
      <c r="B16" s="107"/>
      <c r="C16" s="108" t="s">
        <v>158</v>
      </c>
      <c r="D16" s="458"/>
      <c r="E16" s="458"/>
      <c r="F16" s="149"/>
      <c r="G16" s="149"/>
      <c r="H16" s="149"/>
      <c r="I16" s="109"/>
    </row>
    <row r="17" spans="1:10" ht="12.75" customHeight="1" x14ac:dyDescent="0.2">
      <c r="A17" s="110"/>
      <c r="B17" s="107"/>
      <c r="C17" s="108" t="s">
        <v>159</v>
      </c>
      <c r="D17" s="279"/>
      <c r="E17" s="279"/>
      <c r="F17" s="279"/>
      <c r="G17" s="279"/>
      <c r="H17" s="279"/>
      <c r="I17" s="109"/>
    </row>
    <row r="18" spans="1:10" ht="12.75" customHeight="1" x14ac:dyDescent="0.2">
      <c r="B18" s="107"/>
      <c r="C18" s="108" t="s">
        <v>160</v>
      </c>
      <c r="D18" s="279"/>
      <c r="E18" s="279"/>
      <c r="F18" s="279"/>
      <c r="G18" s="279"/>
      <c r="H18" s="279"/>
      <c r="I18" s="109"/>
    </row>
    <row r="19" spans="1:10" ht="12.75" customHeight="1" x14ac:dyDescent="0.2">
      <c r="B19" s="107"/>
      <c r="C19" s="108" t="s">
        <v>161</v>
      </c>
      <c r="D19" s="279"/>
      <c r="E19" s="279"/>
      <c r="F19" s="279"/>
      <c r="G19" s="149"/>
      <c r="H19" s="149"/>
      <c r="I19" s="109"/>
    </row>
    <row r="20" spans="1:10" ht="12.75" customHeight="1" x14ac:dyDescent="0.2">
      <c r="B20" s="107"/>
      <c r="C20" s="108" t="s">
        <v>162</v>
      </c>
      <c r="D20" s="279"/>
      <c r="E20" s="279"/>
      <c r="F20" s="149"/>
      <c r="G20" s="149"/>
      <c r="H20" s="149"/>
      <c r="I20" s="109"/>
    </row>
    <row r="21" spans="1:10" ht="12.75" customHeight="1" x14ac:dyDescent="0.2">
      <c r="B21" s="107"/>
      <c r="C21" s="108" t="s">
        <v>163</v>
      </c>
      <c r="D21" s="279"/>
      <c r="E21" s="149"/>
      <c r="F21" s="149"/>
      <c r="G21" s="149"/>
      <c r="H21" s="149"/>
      <c r="I21" s="109"/>
    </row>
    <row r="22" spans="1:10" ht="12.75" customHeight="1" x14ac:dyDescent="0.2">
      <c r="B22" s="107"/>
      <c r="C22" s="111" t="s">
        <v>176</v>
      </c>
      <c r="D22" s="278"/>
      <c r="E22" s="278"/>
      <c r="F22" s="149"/>
      <c r="G22" s="149"/>
      <c r="H22" s="149"/>
      <c r="I22" s="109"/>
    </row>
    <row r="23" spans="1:10" ht="12.75" customHeight="1" x14ac:dyDescent="0.2">
      <c r="B23" s="107"/>
      <c r="C23" s="111" t="s">
        <v>177</v>
      </c>
      <c r="D23" s="279"/>
      <c r="E23" s="279"/>
      <c r="F23" s="173"/>
      <c r="G23" s="173"/>
      <c r="H23" s="173"/>
      <c r="I23" s="109"/>
    </row>
    <row r="24" spans="1:10" ht="12.75" customHeight="1" x14ac:dyDescent="0.2">
      <c r="B24" s="107"/>
      <c r="C24" s="111" t="s">
        <v>197</v>
      </c>
      <c r="D24" s="447"/>
      <c r="E24" s="279"/>
      <c r="F24" s="279"/>
      <c r="G24" s="279"/>
      <c r="H24" s="279"/>
      <c r="I24" s="109"/>
    </row>
    <row r="25" spans="1:10" ht="12.75" customHeight="1" x14ac:dyDescent="0.2">
      <c r="B25" s="107"/>
      <c r="C25" s="111" t="s">
        <v>198</v>
      </c>
      <c r="D25" s="300"/>
      <c r="E25" s="300"/>
      <c r="F25" s="300"/>
      <c r="G25" s="300"/>
      <c r="H25" s="300"/>
      <c r="I25" s="109"/>
    </row>
    <row r="26" spans="1:10" ht="13.5" thickBot="1" x14ac:dyDescent="0.25">
      <c r="A26" s="110"/>
      <c r="B26" s="112"/>
      <c r="C26" s="113"/>
      <c r="D26" s="113"/>
      <c r="E26" s="113"/>
      <c r="F26" s="113"/>
      <c r="G26" s="113"/>
      <c r="H26" s="113"/>
      <c r="I26" s="114"/>
    </row>
    <row r="27" spans="1:10" ht="8.1" customHeight="1" thickTop="1" x14ac:dyDescent="0.25">
      <c r="A27" s="115"/>
    </row>
    <row r="28" spans="1:10" ht="15.75" x14ac:dyDescent="0.25">
      <c r="A28" s="116" t="s">
        <v>164</v>
      </c>
      <c r="B28" s="98"/>
      <c r="C28" s="98"/>
      <c r="D28" s="98"/>
      <c r="E28" s="98"/>
      <c r="F28" s="98"/>
      <c r="G28" s="98"/>
      <c r="H28" s="98"/>
      <c r="I28" s="98"/>
      <c r="J28" s="98"/>
    </row>
    <row r="29" spans="1:10" ht="8.1" customHeight="1" x14ac:dyDescent="0.25">
      <c r="A29" s="115"/>
    </row>
    <row r="30" spans="1:10" ht="12.75" customHeight="1" x14ac:dyDescent="0.2">
      <c r="A30" s="141" t="s">
        <v>165</v>
      </c>
      <c r="B30" s="142" t="s">
        <v>239</v>
      </c>
    </row>
    <row r="31" spans="1:10" ht="12.75" customHeight="1" x14ac:dyDescent="0.2">
      <c r="A31" s="141"/>
      <c r="B31" s="143" t="s">
        <v>240</v>
      </c>
    </row>
    <row r="32" spans="1:10" ht="12.75" customHeight="1" x14ac:dyDescent="0.2">
      <c r="A32" s="141"/>
      <c r="B32" s="193" t="s">
        <v>294</v>
      </c>
    </row>
    <row r="33" spans="1:8" ht="6.95" customHeight="1" x14ac:dyDescent="0.2">
      <c r="A33" s="141"/>
      <c r="B33" s="143"/>
    </row>
    <row r="34" spans="1:8" ht="12.75" customHeight="1" x14ac:dyDescent="0.2">
      <c r="A34" s="141" t="s">
        <v>166</v>
      </c>
      <c r="B34" s="352" t="s">
        <v>362</v>
      </c>
    </row>
    <row r="35" spans="1:8" ht="12.75" customHeight="1" x14ac:dyDescent="0.2">
      <c r="A35" s="141"/>
      <c r="B35" s="143" t="s">
        <v>241</v>
      </c>
    </row>
    <row r="36" spans="1:8" ht="6.95" customHeight="1" x14ac:dyDescent="0.2">
      <c r="A36" s="141"/>
      <c r="B36" s="143"/>
    </row>
    <row r="37" spans="1:8" ht="12.75" customHeight="1" x14ac:dyDescent="0.2">
      <c r="A37" s="141" t="s">
        <v>167</v>
      </c>
      <c r="B37" s="143" t="s">
        <v>242</v>
      </c>
    </row>
    <row r="38" spans="1:8" ht="12.75" customHeight="1" x14ac:dyDescent="0.2">
      <c r="A38" s="141"/>
      <c r="B38" s="143" t="s">
        <v>243</v>
      </c>
    </row>
    <row r="39" spans="1:8" ht="12.75" customHeight="1" x14ac:dyDescent="0.2">
      <c r="A39" s="141"/>
      <c r="B39" s="143" t="s">
        <v>244</v>
      </c>
    </row>
    <row r="40" spans="1:8" ht="12.75" customHeight="1" x14ac:dyDescent="0.2">
      <c r="A40" s="141"/>
      <c r="B40" s="143" t="s">
        <v>245</v>
      </c>
    </row>
    <row r="41" spans="1:8" ht="12.75" customHeight="1" x14ac:dyDescent="0.2">
      <c r="A41" s="141"/>
      <c r="B41" s="143" t="s">
        <v>246</v>
      </c>
    </row>
    <row r="42" spans="1:8" ht="6.95" customHeight="1" x14ac:dyDescent="0.2">
      <c r="A42" s="141"/>
      <c r="B42" s="143"/>
    </row>
    <row r="43" spans="1:8" ht="12.75" customHeight="1" x14ac:dyDescent="0.25">
      <c r="A43" s="141" t="s">
        <v>168</v>
      </c>
      <c r="B43" s="142" t="s">
        <v>279</v>
      </c>
      <c r="G43" s="144"/>
      <c r="H43" s="252" t="s">
        <v>398</v>
      </c>
    </row>
    <row r="44" spans="1:8" ht="6.95" customHeight="1" x14ac:dyDescent="0.2">
      <c r="A44" s="141"/>
      <c r="B44" s="143"/>
    </row>
    <row r="45" spans="1:8" ht="12.75" customHeight="1" x14ac:dyDescent="0.2">
      <c r="A45" s="141" t="s">
        <v>169</v>
      </c>
      <c r="B45" s="142" t="s">
        <v>247</v>
      </c>
    </row>
    <row r="46" spans="1:8" ht="12.75" customHeight="1" x14ac:dyDescent="0.2">
      <c r="A46" s="141"/>
      <c r="B46" s="142" t="s">
        <v>248</v>
      </c>
    </row>
    <row r="47" spans="1:8" ht="6.95" customHeight="1" x14ac:dyDescent="0.2">
      <c r="A47" s="141"/>
      <c r="B47" s="143"/>
    </row>
    <row r="48" spans="1:8" ht="12.75" customHeight="1" x14ac:dyDescent="0.2">
      <c r="A48" s="141" t="s">
        <v>170</v>
      </c>
      <c r="B48" s="142" t="s">
        <v>171</v>
      </c>
    </row>
    <row r="49" spans="1:10" ht="6.95" customHeight="1" x14ac:dyDescent="0.2">
      <c r="A49" s="141"/>
      <c r="B49" s="143"/>
    </row>
    <row r="50" spans="1:10" ht="12.75" customHeight="1" x14ac:dyDescent="0.2">
      <c r="A50" s="141" t="s">
        <v>172</v>
      </c>
      <c r="B50" s="142" t="s">
        <v>249</v>
      </c>
    </row>
    <row r="51" spans="1:10" ht="12.75" customHeight="1" x14ac:dyDescent="0.2">
      <c r="A51" s="141"/>
      <c r="B51" s="142" t="s">
        <v>250</v>
      </c>
    </row>
    <row r="52" spans="1:10" ht="12.75" customHeight="1" x14ac:dyDescent="0.25">
      <c r="A52" s="117"/>
      <c r="B52" s="118" t="s">
        <v>173</v>
      </c>
      <c r="C52" s="452"/>
      <c r="D52" s="453"/>
      <c r="E52" s="453"/>
    </row>
    <row r="53" spans="1:10" ht="12.75" customHeight="1" x14ac:dyDescent="0.25">
      <c r="A53" s="117"/>
      <c r="B53" s="118" t="s">
        <v>174</v>
      </c>
      <c r="C53" s="452"/>
      <c r="D53" s="453"/>
      <c r="E53" s="453"/>
    </row>
    <row r="54" spans="1:10" ht="12.75" customHeight="1" x14ac:dyDescent="0.25">
      <c r="A54" s="117"/>
      <c r="B54" s="118" t="s">
        <v>175</v>
      </c>
      <c r="C54" s="452"/>
      <c r="D54" s="453"/>
      <c r="E54" s="453"/>
      <c r="F54" s="119"/>
    </row>
    <row r="55" spans="1:10" ht="7.5" customHeight="1" x14ac:dyDescent="0.2">
      <c r="A55" s="120"/>
    </row>
    <row r="56" spans="1:10" ht="18" customHeight="1" x14ac:dyDescent="0.25">
      <c r="A56" s="116" t="s">
        <v>178</v>
      </c>
      <c r="B56" s="98"/>
      <c r="C56" s="98"/>
      <c r="D56" s="98"/>
      <c r="E56" s="98"/>
      <c r="F56" s="98"/>
      <c r="G56" s="98"/>
      <c r="H56" s="98"/>
      <c r="I56" s="98"/>
      <c r="J56" s="98"/>
    </row>
    <row r="57" spans="1:10" ht="8.1" customHeight="1" x14ac:dyDescent="0.25">
      <c r="A57" s="120"/>
      <c r="E57" s="115"/>
    </row>
    <row r="58" spans="1:10" ht="12.75" customHeight="1" x14ac:dyDescent="0.2">
      <c r="B58" s="110" t="s">
        <v>179</v>
      </c>
    </row>
    <row r="59" spans="1:10" ht="12.75" customHeight="1" x14ac:dyDescent="0.2">
      <c r="B59" s="110" t="s">
        <v>180</v>
      </c>
    </row>
    <row r="60" spans="1:10" ht="12.75" customHeight="1" x14ac:dyDescent="0.25">
      <c r="A60" s="115"/>
      <c r="B60" s="121" t="s">
        <v>181</v>
      </c>
    </row>
    <row r="61" spans="1:10" ht="12.75" customHeight="1" x14ac:dyDescent="0.2">
      <c r="B61" s="110" t="s">
        <v>182</v>
      </c>
    </row>
    <row r="62" spans="1:10" ht="12.75" customHeight="1" x14ac:dyDescent="0.2">
      <c r="A62" s="120"/>
    </row>
    <row r="63" spans="1:10" ht="12.75" customHeight="1" x14ac:dyDescent="0.2">
      <c r="A63" s="122"/>
      <c r="B63" s="454"/>
      <c r="C63" s="454"/>
      <c r="D63" s="454"/>
      <c r="E63" s="454"/>
      <c r="F63" s="454"/>
      <c r="G63" s="135"/>
      <c r="H63" s="136"/>
      <c r="I63" s="138"/>
    </row>
    <row r="64" spans="1:10" ht="12.75" customHeight="1" x14ac:dyDescent="0.2">
      <c r="A64" s="123"/>
      <c r="B64" s="150" t="s">
        <v>220</v>
      </c>
      <c r="C64" s="124"/>
      <c r="D64" s="124"/>
      <c r="I64" s="125"/>
    </row>
    <row r="65" spans="1:9" ht="9.9499999999999993" customHeight="1" x14ac:dyDescent="0.2">
      <c r="A65" s="126"/>
    </row>
    <row r="66" spans="1:9" ht="12.75" customHeight="1" x14ac:dyDescent="0.2">
      <c r="A66" s="126"/>
      <c r="B66" s="454"/>
      <c r="C66" s="454"/>
      <c r="D66" s="137"/>
      <c r="E66" s="454"/>
      <c r="F66" s="454"/>
      <c r="G66" s="454"/>
      <c r="H66" s="136"/>
      <c r="I66" s="253"/>
    </row>
    <row r="67" spans="1:9" ht="12.75" customHeight="1" x14ac:dyDescent="0.2">
      <c r="A67" s="126"/>
      <c r="B67" s="150" t="s">
        <v>184</v>
      </c>
      <c r="E67" s="151" t="s">
        <v>185</v>
      </c>
      <c r="F67" s="127"/>
      <c r="G67" s="127"/>
      <c r="I67" s="153" t="s">
        <v>183</v>
      </c>
    </row>
    <row r="68" spans="1:9" ht="9.9499999999999993" customHeight="1" x14ac:dyDescent="0.2">
      <c r="A68" s="128"/>
    </row>
    <row r="69" spans="1:9" ht="9.9499999999999993" customHeight="1" x14ac:dyDescent="0.2">
      <c r="A69" s="128"/>
    </row>
    <row r="70" spans="1:9" ht="12.75" customHeight="1" x14ac:dyDescent="0.2">
      <c r="A70" s="126"/>
      <c r="B70" s="454"/>
      <c r="C70" s="454"/>
      <c r="D70" s="455"/>
      <c r="E70" s="455"/>
      <c r="F70" s="455"/>
      <c r="G70" s="455"/>
      <c r="H70" s="254"/>
      <c r="I70" s="253"/>
    </row>
    <row r="71" spans="1:9" ht="12.75" customHeight="1" x14ac:dyDescent="0.2">
      <c r="A71" s="126"/>
      <c r="B71" s="150" t="s">
        <v>219</v>
      </c>
      <c r="E71" s="151" t="s">
        <v>207</v>
      </c>
      <c r="F71" s="127"/>
      <c r="G71" s="127"/>
      <c r="I71" s="153" t="s">
        <v>183</v>
      </c>
    </row>
    <row r="72" spans="1:9" ht="12.75" customHeight="1" x14ac:dyDescent="0.2">
      <c r="A72" s="126"/>
      <c r="B72" s="130"/>
      <c r="C72" s="130"/>
      <c r="D72" s="130"/>
      <c r="E72" s="451"/>
      <c r="F72" s="451"/>
      <c r="G72" s="451"/>
      <c r="H72" s="255"/>
      <c r="I72" s="255"/>
    </row>
    <row r="73" spans="1:9" ht="12.75" customHeight="1" x14ac:dyDescent="0.2">
      <c r="A73" s="126"/>
      <c r="C73" s="124"/>
      <c r="D73" s="124"/>
      <c r="E73" s="150" t="s">
        <v>208</v>
      </c>
      <c r="F73" s="124"/>
      <c r="G73" s="124"/>
      <c r="H73" s="152" t="s">
        <v>209</v>
      </c>
      <c r="I73" s="152" t="s">
        <v>210</v>
      </c>
    </row>
    <row r="74" spans="1:9" ht="12.75" customHeight="1" x14ac:dyDescent="0.2">
      <c r="A74" s="126"/>
    </row>
    <row r="75" spans="1:9" x14ac:dyDescent="0.2">
      <c r="A75" s="126"/>
      <c r="C75" s="126"/>
    </row>
    <row r="76" spans="1:9" x14ac:dyDescent="0.2">
      <c r="A76" s="126"/>
    </row>
    <row r="77" spans="1:9" x14ac:dyDescent="0.2">
      <c r="A77" s="126"/>
    </row>
    <row r="78" spans="1:9" x14ac:dyDescent="0.2">
      <c r="A78" s="126"/>
    </row>
  </sheetData>
  <mergeCells count="12">
    <mergeCell ref="A7:J7"/>
    <mergeCell ref="D15:H15"/>
    <mergeCell ref="D16:E16"/>
    <mergeCell ref="E66:G66"/>
    <mergeCell ref="B66:C66"/>
    <mergeCell ref="B63:F63"/>
    <mergeCell ref="C12:H12"/>
    <mergeCell ref="E72:G72"/>
    <mergeCell ref="C53:E53"/>
    <mergeCell ref="C54:E54"/>
    <mergeCell ref="C52:E52"/>
    <mergeCell ref="B70:G70"/>
  </mergeCells>
  <phoneticPr fontId="3" type="noConversion"/>
  <printOptions horizontalCentered="1" verticalCentered="1"/>
  <pageMargins left="0.25" right="0.25" top="0.5" bottom="0.5" header="0.25" footer="0.25"/>
  <pageSetup scale="82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DG116"/>
  <sheetViews>
    <sheetView zoomScaleNormal="100" workbookViewId="0">
      <pane ySplit="10" topLeftCell="A59" activePane="bottomLeft" state="frozen"/>
      <selection activeCell="C54" sqref="C54"/>
      <selection pane="bottomLeft" activeCell="D67" sqref="D67:D68"/>
    </sheetView>
  </sheetViews>
  <sheetFormatPr defaultColWidth="11.44140625" defaultRowHeight="15" x14ac:dyDescent="0.2"/>
  <cols>
    <col min="1" max="1" width="12.44140625" style="360" customWidth="1"/>
    <col min="2" max="2" width="48.6640625" style="355" customWidth="1"/>
    <col min="3" max="3" width="10.77734375" style="355" customWidth="1"/>
    <col min="4" max="5" width="12.77734375" style="355" customWidth="1"/>
    <col min="6" max="6" width="14.21875" style="355" customWidth="1"/>
    <col min="7" max="7" width="12.77734375" style="355" customWidth="1"/>
    <col min="8" max="22" width="12.6640625" style="355" customWidth="1"/>
    <col min="23" max="256" width="11.44140625" style="355"/>
    <col min="257" max="257" width="12.44140625" style="355" customWidth="1"/>
    <col min="258" max="258" width="48.6640625" style="355" customWidth="1"/>
    <col min="259" max="259" width="10.77734375" style="355" customWidth="1"/>
    <col min="260" max="261" width="12.77734375" style="355" customWidth="1"/>
    <col min="262" max="262" width="14.21875" style="355" customWidth="1"/>
    <col min="263" max="263" width="12.77734375" style="355" customWidth="1"/>
    <col min="264" max="278" width="12.6640625" style="355" customWidth="1"/>
    <col min="279" max="512" width="11.44140625" style="355"/>
    <col min="513" max="513" width="12.44140625" style="355" customWidth="1"/>
    <col min="514" max="514" width="48.6640625" style="355" customWidth="1"/>
    <col min="515" max="515" width="10.77734375" style="355" customWidth="1"/>
    <col min="516" max="517" width="12.77734375" style="355" customWidth="1"/>
    <col min="518" max="518" width="14.21875" style="355" customWidth="1"/>
    <col min="519" max="519" width="12.77734375" style="355" customWidth="1"/>
    <col min="520" max="534" width="12.6640625" style="355" customWidth="1"/>
    <col min="535" max="768" width="11.44140625" style="355"/>
    <col min="769" max="769" width="12.44140625" style="355" customWidth="1"/>
    <col min="770" max="770" width="48.6640625" style="355" customWidth="1"/>
    <col min="771" max="771" width="10.77734375" style="355" customWidth="1"/>
    <col min="772" max="773" width="12.77734375" style="355" customWidth="1"/>
    <col min="774" max="774" width="14.21875" style="355" customWidth="1"/>
    <col min="775" max="775" width="12.77734375" style="355" customWidth="1"/>
    <col min="776" max="790" width="12.6640625" style="355" customWidth="1"/>
    <col min="791" max="1024" width="11.44140625" style="355"/>
    <col min="1025" max="1025" width="12.44140625" style="355" customWidth="1"/>
    <col min="1026" max="1026" width="48.6640625" style="355" customWidth="1"/>
    <col min="1027" max="1027" width="10.77734375" style="355" customWidth="1"/>
    <col min="1028" max="1029" width="12.77734375" style="355" customWidth="1"/>
    <col min="1030" max="1030" width="14.21875" style="355" customWidth="1"/>
    <col min="1031" max="1031" width="12.77734375" style="355" customWidth="1"/>
    <col min="1032" max="1046" width="12.6640625" style="355" customWidth="1"/>
    <col min="1047" max="1280" width="11.44140625" style="355"/>
    <col min="1281" max="1281" width="12.44140625" style="355" customWidth="1"/>
    <col min="1282" max="1282" width="48.6640625" style="355" customWidth="1"/>
    <col min="1283" max="1283" width="10.77734375" style="355" customWidth="1"/>
    <col min="1284" max="1285" width="12.77734375" style="355" customWidth="1"/>
    <col min="1286" max="1286" width="14.21875" style="355" customWidth="1"/>
    <col min="1287" max="1287" width="12.77734375" style="355" customWidth="1"/>
    <col min="1288" max="1302" width="12.6640625" style="355" customWidth="1"/>
    <col min="1303" max="1536" width="11.44140625" style="355"/>
    <col min="1537" max="1537" width="12.44140625" style="355" customWidth="1"/>
    <col min="1538" max="1538" width="48.6640625" style="355" customWidth="1"/>
    <col min="1539" max="1539" width="10.77734375" style="355" customWidth="1"/>
    <col min="1540" max="1541" width="12.77734375" style="355" customWidth="1"/>
    <col min="1542" max="1542" width="14.21875" style="355" customWidth="1"/>
    <col min="1543" max="1543" width="12.77734375" style="355" customWidth="1"/>
    <col min="1544" max="1558" width="12.6640625" style="355" customWidth="1"/>
    <col min="1559" max="1792" width="11.44140625" style="355"/>
    <col min="1793" max="1793" width="12.44140625" style="355" customWidth="1"/>
    <col min="1794" max="1794" width="48.6640625" style="355" customWidth="1"/>
    <col min="1795" max="1795" width="10.77734375" style="355" customWidth="1"/>
    <col min="1796" max="1797" width="12.77734375" style="355" customWidth="1"/>
    <col min="1798" max="1798" width="14.21875" style="355" customWidth="1"/>
    <col min="1799" max="1799" width="12.77734375" style="355" customWidth="1"/>
    <col min="1800" max="1814" width="12.6640625" style="355" customWidth="1"/>
    <col min="1815" max="2048" width="11.44140625" style="355"/>
    <col min="2049" max="2049" width="12.44140625" style="355" customWidth="1"/>
    <col min="2050" max="2050" width="48.6640625" style="355" customWidth="1"/>
    <col min="2051" max="2051" width="10.77734375" style="355" customWidth="1"/>
    <col min="2052" max="2053" width="12.77734375" style="355" customWidth="1"/>
    <col min="2054" max="2054" width="14.21875" style="355" customWidth="1"/>
    <col min="2055" max="2055" width="12.77734375" style="355" customWidth="1"/>
    <col min="2056" max="2070" width="12.6640625" style="355" customWidth="1"/>
    <col min="2071" max="2304" width="11.44140625" style="355"/>
    <col min="2305" max="2305" width="12.44140625" style="355" customWidth="1"/>
    <col min="2306" max="2306" width="48.6640625" style="355" customWidth="1"/>
    <col min="2307" max="2307" width="10.77734375" style="355" customWidth="1"/>
    <col min="2308" max="2309" width="12.77734375" style="355" customWidth="1"/>
    <col min="2310" max="2310" width="14.21875" style="355" customWidth="1"/>
    <col min="2311" max="2311" width="12.77734375" style="355" customWidth="1"/>
    <col min="2312" max="2326" width="12.6640625" style="355" customWidth="1"/>
    <col min="2327" max="2560" width="11.44140625" style="355"/>
    <col min="2561" max="2561" width="12.44140625" style="355" customWidth="1"/>
    <col min="2562" max="2562" width="48.6640625" style="355" customWidth="1"/>
    <col min="2563" max="2563" width="10.77734375" style="355" customWidth="1"/>
    <col min="2564" max="2565" width="12.77734375" style="355" customWidth="1"/>
    <col min="2566" max="2566" width="14.21875" style="355" customWidth="1"/>
    <col min="2567" max="2567" width="12.77734375" style="355" customWidth="1"/>
    <col min="2568" max="2582" width="12.6640625" style="355" customWidth="1"/>
    <col min="2583" max="2816" width="11.44140625" style="355"/>
    <col min="2817" max="2817" width="12.44140625" style="355" customWidth="1"/>
    <col min="2818" max="2818" width="48.6640625" style="355" customWidth="1"/>
    <col min="2819" max="2819" width="10.77734375" style="355" customWidth="1"/>
    <col min="2820" max="2821" width="12.77734375" style="355" customWidth="1"/>
    <col min="2822" max="2822" width="14.21875" style="355" customWidth="1"/>
    <col min="2823" max="2823" width="12.77734375" style="355" customWidth="1"/>
    <col min="2824" max="2838" width="12.6640625" style="355" customWidth="1"/>
    <col min="2839" max="3072" width="11.44140625" style="355"/>
    <col min="3073" max="3073" width="12.44140625" style="355" customWidth="1"/>
    <col min="3074" max="3074" width="48.6640625" style="355" customWidth="1"/>
    <col min="3075" max="3075" width="10.77734375" style="355" customWidth="1"/>
    <col min="3076" max="3077" width="12.77734375" style="355" customWidth="1"/>
    <col min="3078" max="3078" width="14.21875" style="355" customWidth="1"/>
    <col min="3079" max="3079" width="12.77734375" style="355" customWidth="1"/>
    <col min="3080" max="3094" width="12.6640625" style="355" customWidth="1"/>
    <col min="3095" max="3328" width="11.44140625" style="355"/>
    <col min="3329" max="3329" width="12.44140625" style="355" customWidth="1"/>
    <col min="3330" max="3330" width="48.6640625" style="355" customWidth="1"/>
    <col min="3331" max="3331" width="10.77734375" style="355" customWidth="1"/>
    <col min="3332" max="3333" width="12.77734375" style="355" customWidth="1"/>
    <col min="3334" max="3334" width="14.21875" style="355" customWidth="1"/>
    <col min="3335" max="3335" width="12.77734375" style="355" customWidth="1"/>
    <col min="3336" max="3350" width="12.6640625" style="355" customWidth="1"/>
    <col min="3351" max="3584" width="11.44140625" style="355"/>
    <col min="3585" max="3585" width="12.44140625" style="355" customWidth="1"/>
    <col min="3586" max="3586" width="48.6640625" style="355" customWidth="1"/>
    <col min="3587" max="3587" width="10.77734375" style="355" customWidth="1"/>
    <col min="3588" max="3589" width="12.77734375" style="355" customWidth="1"/>
    <col min="3590" max="3590" width="14.21875" style="355" customWidth="1"/>
    <col min="3591" max="3591" width="12.77734375" style="355" customWidth="1"/>
    <col min="3592" max="3606" width="12.6640625" style="355" customWidth="1"/>
    <col min="3607" max="3840" width="11.44140625" style="355"/>
    <col min="3841" max="3841" width="12.44140625" style="355" customWidth="1"/>
    <col min="3842" max="3842" width="48.6640625" style="355" customWidth="1"/>
    <col min="3843" max="3843" width="10.77734375" style="355" customWidth="1"/>
    <col min="3844" max="3845" width="12.77734375" style="355" customWidth="1"/>
    <col min="3846" max="3846" width="14.21875" style="355" customWidth="1"/>
    <col min="3847" max="3847" width="12.77734375" style="355" customWidth="1"/>
    <col min="3848" max="3862" width="12.6640625" style="355" customWidth="1"/>
    <col min="3863" max="4096" width="11.44140625" style="355"/>
    <col min="4097" max="4097" width="12.44140625" style="355" customWidth="1"/>
    <col min="4098" max="4098" width="48.6640625" style="355" customWidth="1"/>
    <col min="4099" max="4099" width="10.77734375" style="355" customWidth="1"/>
    <col min="4100" max="4101" width="12.77734375" style="355" customWidth="1"/>
    <col min="4102" max="4102" width="14.21875" style="355" customWidth="1"/>
    <col min="4103" max="4103" width="12.77734375" style="355" customWidth="1"/>
    <col min="4104" max="4118" width="12.6640625" style="355" customWidth="1"/>
    <col min="4119" max="4352" width="11.44140625" style="355"/>
    <col min="4353" max="4353" width="12.44140625" style="355" customWidth="1"/>
    <col min="4354" max="4354" width="48.6640625" style="355" customWidth="1"/>
    <col min="4355" max="4355" width="10.77734375" style="355" customWidth="1"/>
    <col min="4356" max="4357" width="12.77734375" style="355" customWidth="1"/>
    <col min="4358" max="4358" width="14.21875" style="355" customWidth="1"/>
    <col min="4359" max="4359" width="12.77734375" style="355" customWidth="1"/>
    <col min="4360" max="4374" width="12.6640625" style="355" customWidth="1"/>
    <col min="4375" max="4608" width="11.44140625" style="355"/>
    <col min="4609" max="4609" width="12.44140625" style="355" customWidth="1"/>
    <col min="4610" max="4610" width="48.6640625" style="355" customWidth="1"/>
    <col min="4611" max="4611" width="10.77734375" style="355" customWidth="1"/>
    <col min="4612" max="4613" width="12.77734375" style="355" customWidth="1"/>
    <col min="4614" max="4614" width="14.21875" style="355" customWidth="1"/>
    <col min="4615" max="4615" width="12.77734375" style="355" customWidth="1"/>
    <col min="4616" max="4630" width="12.6640625" style="355" customWidth="1"/>
    <col min="4631" max="4864" width="11.44140625" style="355"/>
    <col min="4865" max="4865" width="12.44140625" style="355" customWidth="1"/>
    <col min="4866" max="4866" width="48.6640625" style="355" customWidth="1"/>
    <col min="4867" max="4867" width="10.77734375" style="355" customWidth="1"/>
    <col min="4868" max="4869" width="12.77734375" style="355" customWidth="1"/>
    <col min="4870" max="4870" width="14.21875" style="355" customWidth="1"/>
    <col min="4871" max="4871" width="12.77734375" style="355" customWidth="1"/>
    <col min="4872" max="4886" width="12.6640625" style="355" customWidth="1"/>
    <col min="4887" max="5120" width="11.44140625" style="355"/>
    <col min="5121" max="5121" width="12.44140625" style="355" customWidth="1"/>
    <col min="5122" max="5122" width="48.6640625" style="355" customWidth="1"/>
    <col min="5123" max="5123" width="10.77734375" style="355" customWidth="1"/>
    <col min="5124" max="5125" width="12.77734375" style="355" customWidth="1"/>
    <col min="5126" max="5126" width="14.21875" style="355" customWidth="1"/>
    <col min="5127" max="5127" width="12.77734375" style="355" customWidth="1"/>
    <col min="5128" max="5142" width="12.6640625" style="355" customWidth="1"/>
    <col min="5143" max="5376" width="11.44140625" style="355"/>
    <col min="5377" max="5377" width="12.44140625" style="355" customWidth="1"/>
    <col min="5378" max="5378" width="48.6640625" style="355" customWidth="1"/>
    <col min="5379" max="5379" width="10.77734375" style="355" customWidth="1"/>
    <col min="5380" max="5381" width="12.77734375" style="355" customWidth="1"/>
    <col min="5382" max="5382" width="14.21875" style="355" customWidth="1"/>
    <col min="5383" max="5383" width="12.77734375" style="355" customWidth="1"/>
    <col min="5384" max="5398" width="12.6640625" style="355" customWidth="1"/>
    <col min="5399" max="5632" width="11.44140625" style="355"/>
    <col min="5633" max="5633" width="12.44140625" style="355" customWidth="1"/>
    <col min="5634" max="5634" width="48.6640625" style="355" customWidth="1"/>
    <col min="5635" max="5635" width="10.77734375" style="355" customWidth="1"/>
    <col min="5636" max="5637" width="12.77734375" style="355" customWidth="1"/>
    <col min="5638" max="5638" width="14.21875" style="355" customWidth="1"/>
    <col min="5639" max="5639" width="12.77734375" style="355" customWidth="1"/>
    <col min="5640" max="5654" width="12.6640625" style="355" customWidth="1"/>
    <col min="5655" max="5888" width="11.44140625" style="355"/>
    <col min="5889" max="5889" width="12.44140625" style="355" customWidth="1"/>
    <col min="5890" max="5890" width="48.6640625" style="355" customWidth="1"/>
    <col min="5891" max="5891" width="10.77734375" style="355" customWidth="1"/>
    <col min="5892" max="5893" width="12.77734375" style="355" customWidth="1"/>
    <col min="5894" max="5894" width="14.21875" style="355" customWidth="1"/>
    <col min="5895" max="5895" width="12.77734375" style="355" customWidth="1"/>
    <col min="5896" max="5910" width="12.6640625" style="355" customWidth="1"/>
    <col min="5911" max="6144" width="11.44140625" style="355"/>
    <col min="6145" max="6145" width="12.44140625" style="355" customWidth="1"/>
    <col min="6146" max="6146" width="48.6640625" style="355" customWidth="1"/>
    <col min="6147" max="6147" width="10.77734375" style="355" customWidth="1"/>
    <col min="6148" max="6149" width="12.77734375" style="355" customWidth="1"/>
    <col min="6150" max="6150" width="14.21875" style="355" customWidth="1"/>
    <col min="6151" max="6151" width="12.77734375" style="355" customWidth="1"/>
    <col min="6152" max="6166" width="12.6640625" style="355" customWidth="1"/>
    <col min="6167" max="6400" width="11.44140625" style="355"/>
    <col min="6401" max="6401" width="12.44140625" style="355" customWidth="1"/>
    <col min="6402" max="6402" width="48.6640625" style="355" customWidth="1"/>
    <col min="6403" max="6403" width="10.77734375" style="355" customWidth="1"/>
    <col min="6404" max="6405" width="12.77734375" style="355" customWidth="1"/>
    <col min="6406" max="6406" width="14.21875" style="355" customWidth="1"/>
    <col min="6407" max="6407" width="12.77734375" style="355" customWidth="1"/>
    <col min="6408" max="6422" width="12.6640625" style="355" customWidth="1"/>
    <col min="6423" max="6656" width="11.44140625" style="355"/>
    <col min="6657" max="6657" width="12.44140625" style="355" customWidth="1"/>
    <col min="6658" max="6658" width="48.6640625" style="355" customWidth="1"/>
    <col min="6659" max="6659" width="10.77734375" style="355" customWidth="1"/>
    <col min="6660" max="6661" width="12.77734375" style="355" customWidth="1"/>
    <col min="6662" max="6662" width="14.21875" style="355" customWidth="1"/>
    <col min="6663" max="6663" width="12.77734375" style="355" customWidth="1"/>
    <col min="6664" max="6678" width="12.6640625" style="355" customWidth="1"/>
    <col min="6679" max="6912" width="11.44140625" style="355"/>
    <col min="6913" max="6913" width="12.44140625" style="355" customWidth="1"/>
    <col min="6914" max="6914" width="48.6640625" style="355" customWidth="1"/>
    <col min="6915" max="6915" width="10.77734375" style="355" customWidth="1"/>
    <col min="6916" max="6917" width="12.77734375" style="355" customWidth="1"/>
    <col min="6918" max="6918" width="14.21875" style="355" customWidth="1"/>
    <col min="6919" max="6919" width="12.77734375" style="355" customWidth="1"/>
    <col min="6920" max="6934" width="12.6640625" style="355" customWidth="1"/>
    <col min="6935" max="7168" width="11.44140625" style="355"/>
    <col min="7169" max="7169" width="12.44140625" style="355" customWidth="1"/>
    <col min="7170" max="7170" width="48.6640625" style="355" customWidth="1"/>
    <col min="7171" max="7171" width="10.77734375" style="355" customWidth="1"/>
    <col min="7172" max="7173" width="12.77734375" style="355" customWidth="1"/>
    <col min="7174" max="7174" width="14.21875" style="355" customWidth="1"/>
    <col min="7175" max="7175" width="12.77734375" style="355" customWidth="1"/>
    <col min="7176" max="7190" width="12.6640625" style="355" customWidth="1"/>
    <col min="7191" max="7424" width="11.44140625" style="355"/>
    <col min="7425" max="7425" width="12.44140625" style="355" customWidth="1"/>
    <col min="7426" max="7426" width="48.6640625" style="355" customWidth="1"/>
    <col min="7427" max="7427" width="10.77734375" style="355" customWidth="1"/>
    <col min="7428" max="7429" width="12.77734375" style="355" customWidth="1"/>
    <col min="7430" max="7430" width="14.21875" style="355" customWidth="1"/>
    <col min="7431" max="7431" width="12.77734375" style="355" customWidth="1"/>
    <col min="7432" max="7446" width="12.6640625" style="355" customWidth="1"/>
    <col min="7447" max="7680" width="11.44140625" style="355"/>
    <col min="7681" max="7681" width="12.44140625" style="355" customWidth="1"/>
    <col min="7682" max="7682" width="48.6640625" style="355" customWidth="1"/>
    <col min="7683" max="7683" width="10.77734375" style="355" customWidth="1"/>
    <col min="7684" max="7685" width="12.77734375" style="355" customWidth="1"/>
    <col min="7686" max="7686" width="14.21875" style="355" customWidth="1"/>
    <col min="7687" max="7687" width="12.77734375" style="355" customWidth="1"/>
    <col min="7688" max="7702" width="12.6640625" style="355" customWidth="1"/>
    <col min="7703" max="7936" width="11.44140625" style="355"/>
    <col min="7937" max="7937" width="12.44140625" style="355" customWidth="1"/>
    <col min="7938" max="7938" width="48.6640625" style="355" customWidth="1"/>
    <col min="7939" max="7939" width="10.77734375" style="355" customWidth="1"/>
    <col min="7940" max="7941" width="12.77734375" style="355" customWidth="1"/>
    <col min="7942" max="7942" width="14.21875" style="355" customWidth="1"/>
    <col min="7943" max="7943" width="12.77734375" style="355" customWidth="1"/>
    <col min="7944" max="7958" width="12.6640625" style="355" customWidth="1"/>
    <col min="7959" max="8192" width="11.44140625" style="355"/>
    <col min="8193" max="8193" width="12.44140625" style="355" customWidth="1"/>
    <col min="8194" max="8194" width="48.6640625" style="355" customWidth="1"/>
    <col min="8195" max="8195" width="10.77734375" style="355" customWidth="1"/>
    <col min="8196" max="8197" width="12.77734375" style="355" customWidth="1"/>
    <col min="8198" max="8198" width="14.21875" style="355" customWidth="1"/>
    <col min="8199" max="8199" width="12.77734375" style="355" customWidth="1"/>
    <col min="8200" max="8214" width="12.6640625" style="355" customWidth="1"/>
    <col min="8215" max="8448" width="11.44140625" style="355"/>
    <col min="8449" max="8449" width="12.44140625" style="355" customWidth="1"/>
    <col min="8450" max="8450" width="48.6640625" style="355" customWidth="1"/>
    <col min="8451" max="8451" width="10.77734375" style="355" customWidth="1"/>
    <col min="8452" max="8453" width="12.77734375" style="355" customWidth="1"/>
    <col min="8454" max="8454" width="14.21875" style="355" customWidth="1"/>
    <col min="8455" max="8455" width="12.77734375" style="355" customWidth="1"/>
    <col min="8456" max="8470" width="12.6640625" style="355" customWidth="1"/>
    <col min="8471" max="8704" width="11.44140625" style="355"/>
    <col min="8705" max="8705" width="12.44140625" style="355" customWidth="1"/>
    <col min="8706" max="8706" width="48.6640625" style="355" customWidth="1"/>
    <col min="8707" max="8707" width="10.77734375" style="355" customWidth="1"/>
    <col min="8708" max="8709" width="12.77734375" style="355" customWidth="1"/>
    <col min="8710" max="8710" width="14.21875" style="355" customWidth="1"/>
    <col min="8711" max="8711" width="12.77734375" style="355" customWidth="1"/>
    <col min="8712" max="8726" width="12.6640625" style="355" customWidth="1"/>
    <col min="8727" max="8960" width="11.44140625" style="355"/>
    <col min="8961" max="8961" width="12.44140625" style="355" customWidth="1"/>
    <col min="8962" max="8962" width="48.6640625" style="355" customWidth="1"/>
    <col min="8963" max="8963" width="10.77734375" style="355" customWidth="1"/>
    <col min="8964" max="8965" width="12.77734375" style="355" customWidth="1"/>
    <col min="8966" max="8966" width="14.21875" style="355" customWidth="1"/>
    <col min="8967" max="8967" width="12.77734375" style="355" customWidth="1"/>
    <col min="8968" max="8982" width="12.6640625" style="355" customWidth="1"/>
    <col min="8983" max="9216" width="11.44140625" style="355"/>
    <col min="9217" max="9217" width="12.44140625" style="355" customWidth="1"/>
    <col min="9218" max="9218" width="48.6640625" style="355" customWidth="1"/>
    <col min="9219" max="9219" width="10.77734375" style="355" customWidth="1"/>
    <col min="9220" max="9221" width="12.77734375" style="355" customWidth="1"/>
    <col min="9222" max="9222" width="14.21875" style="355" customWidth="1"/>
    <col min="9223" max="9223" width="12.77734375" style="355" customWidth="1"/>
    <col min="9224" max="9238" width="12.6640625" style="355" customWidth="1"/>
    <col min="9239" max="9472" width="11.44140625" style="355"/>
    <col min="9473" max="9473" width="12.44140625" style="355" customWidth="1"/>
    <col min="9474" max="9474" width="48.6640625" style="355" customWidth="1"/>
    <col min="9475" max="9475" width="10.77734375" style="355" customWidth="1"/>
    <col min="9476" max="9477" width="12.77734375" style="355" customWidth="1"/>
    <col min="9478" max="9478" width="14.21875" style="355" customWidth="1"/>
    <col min="9479" max="9479" width="12.77734375" style="355" customWidth="1"/>
    <col min="9480" max="9494" width="12.6640625" style="355" customWidth="1"/>
    <col min="9495" max="9728" width="11.44140625" style="355"/>
    <col min="9729" max="9729" width="12.44140625" style="355" customWidth="1"/>
    <col min="9730" max="9730" width="48.6640625" style="355" customWidth="1"/>
    <col min="9731" max="9731" width="10.77734375" style="355" customWidth="1"/>
    <col min="9732" max="9733" width="12.77734375" style="355" customWidth="1"/>
    <col min="9734" max="9734" width="14.21875" style="355" customWidth="1"/>
    <col min="9735" max="9735" width="12.77734375" style="355" customWidth="1"/>
    <col min="9736" max="9750" width="12.6640625" style="355" customWidth="1"/>
    <col min="9751" max="9984" width="11.44140625" style="355"/>
    <col min="9985" max="9985" width="12.44140625" style="355" customWidth="1"/>
    <col min="9986" max="9986" width="48.6640625" style="355" customWidth="1"/>
    <col min="9987" max="9987" width="10.77734375" style="355" customWidth="1"/>
    <col min="9988" max="9989" width="12.77734375" style="355" customWidth="1"/>
    <col min="9990" max="9990" width="14.21875" style="355" customWidth="1"/>
    <col min="9991" max="9991" width="12.77734375" style="355" customWidth="1"/>
    <col min="9992" max="10006" width="12.6640625" style="355" customWidth="1"/>
    <col min="10007" max="10240" width="11.44140625" style="355"/>
    <col min="10241" max="10241" width="12.44140625" style="355" customWidth="1"/>
    <col min="10242" max="10242" width="48.6640625" style="355" customWidth="1"/>
    <col min="10243" max="10243" width="10.77734375" style="355" customWidth="1"/>
    <col min="10244" max="10245" width="12.77734375" style="355" customWidth="1"/>
    <col min="10246" max="10246" width="14.21875" style="355" customWidth="1"/>
    <col min="10247" max="10247" width="12.77734375" style="355" customWidth="1"/>
    <col min="10248" max="10262" width="12.6640625" style="355" customWidth="1"/>
    <col min="10263" max="10496" width="11.44140625" style="355"/>
    <col min="10497" max="10497" width="12.44140625" style="355" customWidth="1"/>
    <col min="10498" max="10498" width="48.6640625" style="355" customWidth="1"/>
    <col min="10499" max="10499" width="10.77734375" style="355" customWidth="1"/>
    <col min="10500" max="10501" width="12.77734375" style="355" customWidth="1"/>
    <col min="10502" max="10502" width="14.21875" style="355" customWidth="1"/>
    <col min="10503" max="10503" width="12.77734375" style="355" customWidth="1"/>
    <col min="10504" max="10518" width="12.6640625" style="355" customWidth="1"/>
    <col min="10519" max="10752" width="11.44140625" style="355"/>
    <col min="10753" max="10753" width="12.44140625" style="355" customWidth="1"/>
    <col min="10754" max="10754" width="48.6640625" style="355" customWidth="1"/>
    <col min="10755" max="10755" width="10.77734375" style="355" customWidth="1"/>
    <col min="10756" max="10757" width="12.77734375" style="355" customWidth="1"/>
    <col min="10758" max="10758" width="14.21875" style="355" customWidth="1"/>
    <col min="10759" max="10759" width="12.77734375" style="355" customWidth="1"/>
    <col min="10760" max="10774" width="12.6640625" style="355" customWidth="1"/>
    <col min="10775" max="11008" width="11.44140625" style="355"/>
    <col min="11009" max="11009" width="12.44140625" style="355" customWidth="1"/>
    <col min="11010" max="11010" width="48.6640625" style="355" customWidth="1"/>
    <col min="11011" max="11011" width="10.77734375" style="355" customWidth="1"/>
    <col min="11012" max="11013" width="12.77734375" style="355" customWidth="1"/>
    <col min="11014" max="11014" width="14.21875" style="355" customWidth="1"/>
    <col min="11015" max="11015" width="12.77734375" style="355" customWidth="1"/>
    <col min="11016" max="11030" width="12.6640625" style="355" customWidth="1"/>
    <col min="11031" max="11264" width="11.44140625" style="355"/>
    <col min="11265" max="11265" width="12.44140625" style="355" customWidth="1"/>
    <col min="11266" max="11266" width="48.6640625" style="355" customWidth="1"/>
    <col min="11267" max="11267" width="10.77734375" style="355" customWidth="1"/>
    <col min="11268" max="11269" width="12.77734375" style="355" customWidth="1"/>
    <col min="11270" max="11270" width="14.21875" style="355" customWidth="1"/>
    <col min="11271" max="11271" width="12.77734375" style="355" customWidth="1"/>
    <col min="11272" max="11286" width="12.6640625" style="355" customWidth="1"/>
    <col min="11287" max="11520" width="11.44140625" style="355"/>
    <col min="11521" max="11521" width="12.44140625" style="355" customWidth="1"/>
    <col min="11522" max="11522" width="48.6640625" style="355" customWidth="1"/>
    <col min="11523" max="11523" width="10.77734375" style="355" customWidth="1"/>
    <col min="11524" max="11525" width="12.77734375" style="355" customWidth="1"/>
    <col min="11526" max="11526" width="14.21875" style="355" customWidth="1"/>
    <col min="11527" max="11527" width="12.77734375" style="355" customWidth="1"/>
    <col min="11528" max="11542" width="12.6640625" style="355" customWidth="1"/>
    <col min="11543" max="11776" width="11.44140625" style="355"/>
    <col min="11777" max="11777" width="12.44140625" style="355" customWidth="1"/>
    <col min="11778" max="11778" width="48.6640625" style="355" customWidth="1"/>
    <col min="11779" max="11779" width="10.77734375" style="355" customWidth="1"/>
    <col min="11780" max="11781" width="12.77734375" style="355" customWidth="1"/>
    <col min="11782" max="11782" width="14.21875" style="355" customWidth="1"/>
    <col min="11783" max="11783" width="12.77734375" style="355" customWidth="1"/>
    <col min="11784" max="11798" width="12.6640625" style="355" customWidth="1"/>
    <col min="11799" max="12032" width="11.44140625" style="355"/>
    <col min="12033" max="12033" width="12.44140625" style="355" customWidth="1"/>
    <col min="12034" max="12034" width="48.6640625" style="355" customWidth="1"/>
    <col min="12035" max="12035" width="10.77734375" style="355" customWidth="1"/>
    <col min="12036" max="12037" width="12.77734375" style="355" customWidth="1"/>
    <col min="12038" max="12038" width="14.21875" style="355" customWidth="1"/>
    <col min="12039" max="12039" width="12.77734375" style="355" customWidth="1"/>
    <col min="12040" max="12054" width="12.6640625" style="355" customWidth="1"/>
    <col min="12055" max="12288" width="11.44140625" style="355"/>
    <col min="12289" max="12289" width="12.44140625" style="355" customWidth="1"/>
    <col min="12290" max="12290" width="48.6640625" style="355" customWidth="1"/>
    <col min="12291" max="12291" width="10.77734375" style="355" customWidth="1"/>
    <col min="12292" max="12293" width="12.77734375" style="355" customWidth="1"/>
    <col min="12294" max="12294" width="14.21875" style="355" customWidth="1"/>
    <col min="12295" max="12295" width="12.77734375" style="355" customWidth="1"/>
    <col min="12296" max="12310" width="12.6640625" style="355" customWidth="1"/>
    <col min="12311" max="12544" width="11.44140625" style="355"/>
    <col min="12545" max="12545" width="12.44140625" style="355" customWidth="1"/>
    <col min="12546" max="12546" width="48.6640625" style="355" customWidth="1"/>
    <col min="12547" max="12547" width="10.77734375" style="355" customWidth="1"/>
    <col min="12548" max="12549" width="12.77734375" style="355" customWidth="1"/>
    <col min="12550" max="12550" width="14.21875" style="355" customWidth="1"/>
    <col min="12551" max="12551" width="12.77734375" style="355" customWidth="1"/>
    <col min="12552" max="12566" width="12.6640625" style="355" customWidth="1"/>
    <col min="12567" max="12800" width="11.44140625" style="355"/>
    <col min="12801" max="12801" width="12.44140625" style="355" customWidth="1"/>
    <col min="12802" max="12802" width="48.6640625" style="355" customWidth="1"/>
    <col min="12803" max="12803" width="10.77734375" style="355" customWidth="1"/>
    <col min="12804" max="12805" width="12.77734375" style="355" customWidth="1"/>
    <col min="12806" max="12806" width="14.21875" style="355" customWidth="1"/>
    <col min="12807" max="12807" width="12.77734375" style="355" customWidth="1"/>
    <col min="12808" max="12822" width="12.6640625" style="355" customWidth="1"/>
    <col min="12823" max="13056" width="11.44140625" style="355"/>
    <col min="13057" max="13057" width="12.44140625" style="355" customWidth="1"/>
    <col min="13058" max="13058" width="48.6640625" style="355" customWidth="1"/>
    <col min="13059" max="13059" width="10.77734375" style="355" customWidth="1"/>
    <col min="13060" max="13061" width="12.77734375" style="355" customWidth="1"/>
    <col min="13062" max="13062" width="14.21875" style="355" customWidth="1"/>
    <col min="13063" max="13063" width="12.77734375" style="355" customWidth="1"/>
    <col min="13064" max="13078" width="12.6640625" style="355" customWidth="1"/>
    <col min="13079" max="13312" width="11.44140625" style="355"/>
    <col min="13313" max="13313" width="12.44140625" style="355" customWidth="1"/>
    <col min="13314" max="13314" width="48.6640625" style="355" customWidth="1"/>
    <col min="13315" max="13315" width="10.77734375" style="355" customWidth="1"/>
    <col min="13316" max="13317" width="12.77734375" style="355" customWidth="1"/>
    <col min="13318" max="13318" width="14.21875" style="355" customWidth="1"/>
    <col min="13319" max="13319" width="12.77734375" style="355" customWidth="1"/>
    <col min="13320" max="13334" width="12.6640625" style="355" customWidth="1"/>
    <col min="13335" max="13568" width="11.44140625" style="355"/>
    <col min="13569" max="13569" width="12.44140625" style="355" customWidth="1"/>
    <col min="13570" max="13570" width="48.6640625" style="355" customWidth="1"/>
    <col min="13571" max="13571" width="10.77734375" style="355" customWidth="1"/>
    <col min="13572" max="13573" width="12.77734375" style="355" customWidth="1"/>
    <col min="13574" max="13574" width="14.21875" style="355" customWidth="1"/>
    <col min="13575" max="13575" width="12.77734375" style="355" customWidth="1"/>
    <col min="13576" max="13590" width="12.6640625" style="355" customWidth="1"/>
    <col min="13591" max="13824" width="11.44140625" style="355"/>
    <col min="13825" max="13825" width="12.44140625" style="355" customWidth="1"/>
    <col min="13826" max="13826" width="48.6640625" style="355" customWidth="1"/>
    <col min="13827" max="13827" width="10.77734375" style="355" customWidth="1"/>
    <col min="13828" max="13829" width="12.77734375" style="355" customWidth="1"/>
    <col min="13830" max="13830" width="14.21875" style="355" customWidth="1"/>
    <col min="13831" max="13831" width="12.77734375" style="355" customWidth="1"/>
    <col min="13832" max="13846" width="12.6640625" style="355" customWidth="1"/>
    <col min="13847" max="14080" width="11.44140625" style="355"/>
    <col min="14081" max="14081" width="12.44140625" style="355" customWidth="1"/>
    <col min="14082" max="14082" width="48.6640625" style="355" customWidth="1"/>
    <col min="14083" max="14083" width="10.77734375" style="355" customWidth="1"/>
    <col min="14084" max="14085" width="12.77734375" style="355" customWidth="1"/>
    <col min="14086" max="14086" width="14.21875" style="355" customWidth="1"/>
    <col min="14087" max="14087" width="12.77734375" style="355" customWidth="1"/>
    <col min="14088" max="14102" width="12.6640625" style="355" customWidth="1"/>
    <col min="14103" max="14336" width="11.44140625" style="355"/>
    <col min="14337" max="14337" width="12.44140625" style="355" customWidth="1"/>
    <col min="14338" max="14338" width="48.6640625" style="355" customWidth="1"/>
    <col min="14339" max="14339" width="10.77734375" style="355" customWidth="1"/>
    <col min="14340" max="14341" width="12.77734375" style="355" customWidth="1"/>
    <col min="14342" max="14342" width="14.21875" style="355" customWidth="1"/>
    <col min="14343" max="14343" width="12.77734375" style="355" customWidth="1"/>
    <col min="14344" max="14358" width="12.6640625" style="355" customWidth="1"/>
    <col min="14359" max="14592" width="11.44140625" style="355"/>
    <col min="14593" max="14593" width="12.44140625" style="355" customWidth="1"/>
    <col min="14594" max="14594" width="48.6640625" style="355" customWidth="1"/>
    <col min="14595" max="14595" width="10.77734375" style="355" customWidth="1"/>
    <col min="14596" max="14597" width="12.77734375" style="355" customWidth="1"/>
    <col min="14598" max="14598" width="14.21875" style="355" customWidth="1"/>
    <col min="14599" max="14599" width="12.77734375" style="355" customWidth="1"/>
    <col min="14600" max="14614" width="12.6640625" style="355" customWidth="1"/>
    <col min="14615" max="14848" width="11.44140625" style="355"/>
    <col min="14849" max="14849" width="12.44140625" style="355" customWidth="1"/>
    <col min="14850" max="14850" width="48.6640625" style="355" customWidth="1"/>
    <col min="14851" max="14851" width="10.77734375" style="355" customWidth="1"/>
    <col min="14852" max="14853" width="12.77734375" style="355" customWidth="1"/>
    <col min="14854" max="14854" width="14.21875" style="355" customWidth="1"/>
    <col min="14855" max="14855" width="12.77734375" style="355" customWidth="1"/>
    <col min="14856" max="14870" width="12.6640625" style="355" customWidth="1"/>
    <col min="14871" max="15104" width="11.44140625" style="355"/>
    <col min="15105" max="15105" width="12.44140625" style="355" customWidth="1"/>
    <col min="15106" max="15106" width="48.6640625" style="355" customWidth="1"/>
    <col min="15107" max="15107" width="10.77734375" style="355" customWidth="1"/>
    <col min="15108" max="15109" width="12.77734375" style="355" customWidth="1"/>
    <col min="15110" max="15110" width="14.21875" style="355" customWidth="1"/>
    <col min="15111" max="15111" width="12.77734375" style="355" customWidth="1"/>
    <col min="15112" max="15126" width="12.6640625" style="355" customWidth="1"/>
    <col min="15127" max="15360" width="11.44140625" style="355"/>
    <col min="15361" max="15361" width="12.44140625" style="355" customWidth="1"/>
    <col min="15362" max="15362" width="48.6640625" style="355" customWidth="1"/>
    <col min="15363" max="15363" width="10.77734375" style="355" customWidth="1"/>
    <col min="15364" max="15365" width="12.77734375" style="355" customWidth="1"/>
    <col min="15366" max="15366" width="14.21875" style="355" customWidth="1"/>
    <col min="15367" max="15367" width="12.77734375" style="355" customWidth="1"/>
    <col min="15368" max="15382" width="12.6640625" style="355" customWidth="1"/>
    <col min="15383" max="15616" width="11.44140625" style="355"/>
    <col min="15617" max="15617" width="12.44140625" style="355" customWidth="1"/>
    <col min="15618" max="15618" width="48.6640625" style="355" customWidth="1"/>
    <col min="15619" max="15619" width="10.77734375" style="355" customWidth="1"/>
    <col min="15620" max="15621" width="12.77734375" style="355" customWidth="1"/>
    <col min="15622" max="15622" width="14.21875" style="355" customWidth="1"/>
    <col min="15623" max="15623" width="12.77734375" style="355" customWidth="1"/>
    <col min="15624" max="15638" width="12.6640625" style="355" customWidth="1"/>
    <col min="15639" max="15872" width="11.44140625" style="355"/>
    <col min="15873" max="15873" width="12.44140625" style="355" customWidth="1"/>
    <col min="15874" max="15874" width="48.6640625" style="355" customWidth="1"/>
    <col min="15875" max="15875" width="10.77734375" style="355" customWidth="1"/>
    <col min="15876" max="15877" width="12.77734375" style="355" customWidth="1"/>
    <col min="15878" max="15878" width="14.21875" style="355" customWidth="1"/>
    <col min="15879" max="15879" width="12.77734375" style="355" customWidth="1"/>
    <col min="15880" max="15894" width="12.6640625" style="355" customWidth="1"/>
    <col min="15895" max="16128" width="11.44140625" style="355"/>
    <col min="16129" max="16129" width="12.44140625" style="355" customWidth="1"/>
    <col min="16130" max="16130" width="48.6640625" style="355" customWidth="1"/>
    <col min="16131" max="16131" width="10.77734375" style="355" customWidth="1"/>
    <col min="16132" max="16133" width="12.77734375" style="355" customWidth="1"/>
    <col min="16134" max="16134" width="14.21875" style="355" customWidth="1"/>
    <col min="16135" max="16135" width="12.77734375" style="355" customWidth="1"/>
    <col min="16136" max="16150" width="12.6640625" style="355" customWidth="1"/>
    <col min="16151" max="16384" width="11.44140625" style="355"/>
  </cols>
  <sheetData>
    <row r="1" spans="1:111" ht="15.75" x14ac:dyDescent="0.25">
      <c r="A1" s="448" t="s">
        <v>358</v>
      </c>
      <c r="B1" s="449">
        <f>COVER!D15</f>
        <v>0</v>
      </c>
    </row>
    <row r="2" spans="1:111" ht="20.100000000000001" customHeight="1" x14ac:dyDescent="0.35">
      <c r="A2" s="353" t="str">
        <f>CONCATENATE("for the Year Ended December 31, ",[1]COVER!H9)</f>
        <v>for the Year Ended December 31, 2022</v>
      </c>
      <c r="B2" s="354"/>
      <c r="C2" s="354"/>
      <c r="D2" s="356"/>
      <c r="E2" s="356"/>
      <c r="F2" s="357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</row>
    <row r="3" spans="1:111" ht="20.100000000000001" customHeight="1" x14ac:dyDescent="0.25">
      <c r="A3" s="358"/>
      <c r="B3" s="359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6"/>
      <c r="BW3" s="356"/>
      <c r="BX3" s="356"/>
      <c r="BY3" s="356"/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</row>
    <row r="4" spans="1:111" ht="18" customHeight="1" x14ac:dyDescent="0.25">
      <c r="B4" s="356"/>
      <c r="C4" s="356"/>
      <c r="D4" s="361" t="s">
        <v>1</v>
      </c>
      <c r="E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356"/>
      <c r="CX4" s="356"/>
      <c r="CY4" s="356"/>
      <c r="CZ4" s="356"/>
      <c r="DA4" s="356"/>
      <c r="DB4" s="356"/>
      <c r="DC4" s="356"/>
      <c r="DD4" s="356"/>
      <c r="DE4" s="356"/>
      <c r="DF4" s="356"/>
      <c r="DG4" s="356"/>
    </row>
    <row r="5" spans="1:111" ht="20.100000000000001" customHeight="1" x14ac:dyDescent="0.25">
      <c r="A5" s="467" t="s">
        <v>0</v>
      </c>
      <c r="B5" s="467"/>
      <c r="C5" s="467"/>
      <c r="D5" s="467"/>
      <c r="E5" s="362"/>
      <c r="F5" s="362"/>
      <c r="G5" s="362"/>
      <c r="H5" s="362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</row>
    <row r="6" spans="1:111" ht="20.100000000000001" customHeight="1" x14ac:dyDescent="0.25">
      <c r="A6" s="363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</row>
    <row r="7" spans="1:111" ht="13.5" customHeight="1" x14ac:dyDescent="0.25">
      <c r="A7" s="363"/>
      <c r="C7" s="364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356"/>
      <c r="BV7" s="356"/>
      <c r="BW7" s="356"/>
      <c r="BX7" s="356"/>
      <c r="BY7" s="356"/>
      <c r="BZ7" s="356"/>
      <c r="CA7" s="356"/>
      <c r="CB7" s="356"/>
      <c r="CC7" s="356"/>
      <c r="CD7" s="356"/>
      <c r="CE7" s="356"/>
      <c r="CF7" s="356"/>
      <c r="CG7" s="356"/>
      <c r="CH7" s="356"/>
      <c r="CI7" s="356"/>
      <c r="CJ7" s="356"/>
      <c r="CK7" s="356"/>
      <c r="CL7" s="356"/>
      <c r="CM7" s="356"/>
      <c r="CN7" s="356"/>
      <c r="CO7" s="356"/>
      <c r="CP7" s="356"/>
      <c r="CQ7" s="356"/>
      <c r="CR7" s="356"/>
      <c r="CS7" s="356"/>
      <c r="CT7" s="356"/>
      <c r="CU7" s="356"/>
      <c r="CV7" s="356"/>
      <c r="CW7" s="356"/>
      <c r="CX7" s="356"/>
      <c r="CY7" s="356"/>
      <c r="CZ7" s="356"/>
      <c r="DA7" s="356"/>
      <c r="DB7" s="356"/>
      <c r="DC7" s="356"/>
      <c r="DD7" s="356"/>
      <c r="DE7" s="356"/>
      <c r="DF7" s="356"/>
      <c r="DG7" s="356"/>
    </row>
    <row r="8" spans="1:111" ht="24.75" customHeight="1" x14ac:dyDescent="0.25">
      <c r="B8" s="365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56"/>
      <c r="CX8" s="356"/>
      <c r="CY8" s="356"/>
      <c r="CZ8" s="356"/>
      <c r="DA8" s="356"/>
      <c r="DB8" s="356"/>
      <c r="DC8" s="356"/>
      <c r="DD8" s="356"/>
      <c r="DE8" s="356"/>
      <c r="DF8" s="356"/>
      <c r="DG8" s="356"/>
    </row>
    <row r="9" spans="1:111" ht="20.100000000000001" customHeight="1" x14ac:dyDescent="0.25">
      <c r="A9" s="462" t="s">
        <v>112</v>
      </c>
      <c r="B9" s="463"/>
      <c r="C9" s="366" t="s">
        <v>2</v>
      </c>
      <c r="D9" s="367" t="s">
        <v>2</v>
      </c>
      <c r="E9" s="368"/>
      <c r="F9" s="369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56"/>
      <c r="DF9" s="356"/>
      <c r="DG9" s="356"/>
    </row>
    <row r="10" spans="1:111" ht="20.100000000000001" customHeight="1" x14ac:dyDescent="0.25">
      <c r="A10" s="464"/>
      <c r="B10" s="465"/>
      <c r="C10" s="370" t="s">
        <v>59</v>
      </c>
      <c r="D10" s="371" t="s">
        <v>251</v>
      </c>
      <c r="E10" s="372"/>
      <c r="F10" s="372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6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  <c r="CU10" s="356"/>
      <c r="CV10" s="356"/>
      <c r="CW10" s="356"/>
      <c r="CX10" s="356"/>
      <c r="CY10" s="356"/>
      <c r="CZ10" s="356"/>
      <c r="DA10" s="356"/>
      <c r="DB10" s="356"/>
      <c r="DC10" s="356"/>
      <c r="DD10" s="356"/>
      <c r="DE10" s="356"/>
      <c r="DF10" s="356"/>
      <c r="DG10" s="356"/>
    </row>
    <row r="11" spans="1:111" ht="9.9499999999999993" customHeight="1" x14ac:dyDescent="0.25">
      <c r="B11" s="356"/>
      <c r="C11" s="373"/>
      <c r="D11" s="368"/>
      <c r="E11" s="372"/>
      <c r="F11" s="372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</row>
    <row r="12" spans="1:111" ht="20.100000000000001" customHeight="1" x14ac:dyDescent="0.25">
      <c r="A12" s="466" t="s">
        <v>3</v>
      </c>
      <c r="B12" s="466"/>
      <c r="C12" s="373"/>
      <c r="D12" s="368"/>
      <c r="E12" s="372"/>
      <c r="F12" s="372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</row>
    <row r="13" spans="1:111" ht="20.100000000000001" customHeight="1" x14ac:dyDescent="0.25">
      <c r="A13" s="365" t="s">
        <v>4</v>
      </c>
      <c r="C13" s="374"/>
      <c r="D13" s="375"/>
      <c r="E13" s="369"/>
      <c r="F13" s="369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</row>
    <row r="14" spans="1:111" ht="20.100000000000001" customHeight="1" x14ac:dyDescent="0.2">
      <c r="A14" s="376" t="s">
        <v>74</v>
      </c>
      <c r="B14" s="377"/>
      <c r="C14" s="378">
        <v>1100505</v>
      </c>
      <c r="D14" s="379"/>
      <c r="E14" s="380"/>
      <c r="F14" s="369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</row>
    <row r="15" spans="1:111" ht="20.100000000000001" customHeight="1" x14ac:dyDescent="0.2">
      <c r="A15" s="381" t="s">
        <v>75</v>
      </c>
      <c r="B15" s="382"/>
      <c r="C15" s="383">
        <v>1101005</v>
      </c>
      <c r="D15" s="195"/>
      <c r="E15" s="384"/>
      <c r="F15" s="369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356"/>
      <c r="CU15" s="356"/>
      <c r="CV15" s="356"/>
      <c r="CW15" s="356"/>
      <c r="CX15" s="356"/>
      <c r="CY15" s="356"/>
      <c r="CZ15" s="356"/>
      <c r="DA15" s="356"/>
      <c r="DB15" s="356"/>
      <c r="DC15" s="356"/>
      <c r="DD15" s="356"/>
      <c r="DE15" s="356"/>
      <c r="DF15" s="356"/>
      <c r="DG15" s="356"/>
    </row>
    <row r="16" spans="1:111" ht="20.100000000000001" customHeight="1" x14ac:dyDescent="0.2">
      <c r="A16" s="381" t="s">
        <v>76</v>
      </c>
      <c r="B16" s="382"/>
      <c r="C16" s="385">
        <v>1101010</v>
      </c>
      <c r="D16" s="195"/>
      <c r="E16" s="384"/>
      <c r="F16" s="369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6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356"/>
      <c r="DB16" s="356"/>
      <c r="DC16" s="356"/>
      <c r="DD16" s="356"/>
      <c r="DE16" s="356"/>
      <c r="DF16" s="356"/>
      <c r="DG16" s="356"/>
    </row>
    <row r="17" spans="1:111" ht="20.100000000000001" customHeight="1" x14ac:dyDescent="0.2">
      <c r="A17" s="381" t="s">
        <v>77</v>
      </c>
      <c r="B17" s="382"/>
      <c r="C17" s="385">
        <v>1101015</v>
      </c>
      <c r="D17" s="195"/>
      <c r="E17" s="384"/>
      <c r="F17" s="369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356"/>
      <c r="DC17" s="356"/>
      <c r="DD17" s="356"/>
      <c r="DE17" s="356"/>
      <c r="DF17" s="356"/>
      <c r="DG17" s="356"/>
    </row>
    <row r="18" spans="1:111" ht="20.100000000000001" customHeight="1" x14ac:dyDescent="0.25">
      <c r="A18" s="386" t="s">
        <v>364</v>
      </c>
      <c r="B18" s="382"/>
      <c r="C18" s="385">
        <v>1101510</v>
      </c>
      <c r="D18" s="195"/>
      <c r="E18" s="384"/>
      <c r="F18" s="369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56"/>
      <c r="BG18" s="356"/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56"/>
      <c r="DF18" s="356"/>
      <c r="DG18" s="356"/>
    </row>
    <row r="19" spans="1:111" ht="20.100000000000001" customHeight="1" x14ac:dyDescent="0.25">
      <c r="A19" s="386" t="s">
        <v>365</v>
      </c>
      <c r="B19" s="382"/>
      <c r="C19" s="385">
        <v>1101515</v>
      </c>
      <c r="D19" s="195"/>
      <c r="E19" s="384"/>
      <c r="F19" s="369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  <c r="CT19" s="356"/>
      <c r="CU19" s="356"/>
      <c r="CV19" s="356"/>
      <c r="CW19" s="356"/>
      <c r="CX19" s="356"/>
      <c r="CY19" s="356"/>
      <c r="CZ19" s="356"/>
      <c r="DA19" s="356"/>
      <c r="DB19" s="356"/>
      <c r="DC19" s="356"/>
      <c r="DD19" s="356"/>
      <c r="DE19" s="356"/>
      <c r="DF19" s="356"/>
      <c r="DG19" s="356"/>
    </row>
    <row r="20" spans="1:111" ht="20.100000000000001" customHeight="1" x14ac:dyDescent="0.2">
      <c r="A20" s="386" t="s">
        <v>194</v>
      </c>
      <c r="B20" s="382"/>
      <c r="C20" s="385">
        <v>1101520</v>
      </c>
      <c r="D20" s="195"/>
      <c r="E20" s="384"/>
      <c r="F20" s="369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  <c r="CT20" s="356"/>
      <c r="CU20" s="356"/>
      <c r="CV20" s="356"/>
      <c r="CW20" s="356"/>
      <c r="CX20" s="356"/>
      <c r="CY20" s="356"/>
      <c r="CZ20" s="356"/>
      <c r="DA20" s="356"/>
      <c r="DB20" s="356"/>
      <c r="DC20" s="356"/>
      <c r="DD20" s="356"/>
      <c r="DE20" s="356"/>
      <c r="DF20" s="356"/>
      <c r="DG20" s="356"/>
    </row>
    <row r="21" spans="1:111" ht="20.100000000000001" customHeight="1" x14ac:dyDescent="0.2">
      <c r="A21" s="386" t="s">
        <v>195</v>
      </c>
      <c r="B21" s="382"/>
      <c r="C21" s="387">
        <v>1101525</v>
      </c>
      <c r="D21" s="195"/>
      <c r="E21" s="384"/>
      <c r="F21" s="369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6"/>
      <c r="BE21" s="356"/>
      <c r="BF21" s="356"/>
      <c r="BG21" s="356"/>
      <c r="BH21" s="356"/>
      <c r="BI21" s="356"/>
      <c r="BJ21" s="356"/>
      <c r="BK21" s="356"/>
      <c r="BL21" s="356"/>
      <c r="BM21" s="356"/>
      <c r="BN21" s="356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56"/>
      <c r="CL21" s="356"/>
      <c r="CM21" s="356"/>
      <c r="CN21" s="356"/>
      <c r="CO21" s="356"/>
      <c r="CP21" s="356"/>
      <c r="CQ21" s="356"/>
      <c r="CR21" s="356"/>
      <c r="CS21" s="356"/>
      <c r="CT21" s="356"/>
      <c r="CU21" s="356"/>
      <c r="CV21" s="356"/>
      <c r="CW21" s="356"/>
      <c r="CX21" s="356"/>
      <c r="CY21" s="356"/>
      <c r="CZ21" s="356"/>
      <c r="DA21" s="356"/>
      <c r="DB21" s="356"/>
      <c r="DC21" s="356"/>
      <c r="DD21" s="356"/>
      <c r="DE21" s="356"/>
      <c r="DF21" s="356"/>
      <c r="DG21" s="356"/>
    </row>
    <row r="22" spans="1:111" ht="20.100000000000001" customHeight="1" x14ac:dyDescent="0.25">
      <c r="A22" s="386" t="s">
        <v>366</v>
      </c>
      <c r="B22" s="382"/>
      <c r="C22" s="385">
        <v>1101530</v>
      </c>
      <c r="D22" s="195"/>
      <c r="E22" s="384"/>
      <c r="F22" s="369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6"/>
      <c r="BI22" s="356"/>
      <c r="BJ22" s="356"/>
      <c r="BK22" s="356"/>
      <c r="BL22" s="356"/>
      <c r="BM22" s="356"/>
      <c r="BN22" s="356"/>
      <c r="BO22" s="356"/>
      <c r="BP22" s="356"/>
      <c r="BQ22" s="356"/>
      <c r="BR22" s="356"/>
      <c r="BS22" s="356"/>
      <c r="BT22" s="356"/>
      <c r="BU22" s="356"/>
      <c r="BV22" s="356"/>
      <c r="BW22" s="356"/>
      <c r="BX22" s="356"/>
      <c r="BY22" s="356"/>
      <c r="BZ22" s="356"/>
      <c r="CA22" s="356"/>
      <c r="CB22" s="356"/>
      <c r="CC22" s="356"/>
      <c r="CD22" s="356"/>
      <c r="CE22" s="356"/>
      <c r="CF22" s="356"/>
      <c r="CG22" s="356"/>
      <c r="CH22" s="356"/>
      <c r="CI22" s="356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</row>
    <row r="23" spans="1:111" ht="20.100000000000001" customHeight="1" x14ac:dyDescent="0.25">
      <c r="A23" s="386" t="s">
        <v>367</v>
      </c>
      <c r="B23" s="382"/>
      <c r="C23" s="385">
        <v>1101535</v>
      </c>
      <c r="D23" s="195"/>
      <c r="E23" s="384"/>
      <c r="F23" s="369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6"/>
      <c r="BI23" s="356"/>
      <c r="BJ23" s="356"/>
      <c r="BK23" s="356"/>
      <c r="BL23" s="356"/>
      <c r="BM23" s="356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6"/>
      <c r="BY23" s="356"/>
      <c r="BZ23" s="356"/>
      <c r="CA23" s="356"/>
      <c r="CB23" s="356"/>
      <c r="CC23" s="356"/>
      <c r="CD23" s="356"/>
      <c r="CE23" s="356"/>
      <c r="CF23" s="356"/>
      <c r="CG23" s="356"/>
      <c r="CH23" s="356"/>
      <c r="CI23" s="356"/>
      <c r="CJ23" s="356"/>
      <c r="CK23" s="356"/>
      <c r="CL23" s="356"/>
      <c r="CM23" s="356"/>
      <c r="CN23" s="356"/>
      <c r="CO23" s="356"/>
      <c r="CP23" s="356"/>
      <c r="CQ23" s="356"/>
      <c r="CR23" s="356"/>
      <c r="CS23" s="356"/>
      <c r="CT23" s="356"/>
      <c r="CU23" s="356"/>
      <c r="CV23" s="356"/>
      <c r="CW23" s="356"/>
      <c r="CX23" s="356"/>
      <c r="CY23" s="356"/>
      <c r="CZ23" s="356"/>
      <c r="DA23" s="356"/>
      <c r="DB23" s="356"/>
      <c r="DC23" s="356"/>
      <c r="DD23" s="356"/>
      <c r="DE23" s="356"/>
      <c r="DF23" s="356"/>
      <c r="DG23" s="356"/>
    </row>
    <row r="24" spans="1:111" ht="20.100000000000001" customHeight="1" x14ac:dyDescent="0.2">
      <c r="A24" s="381" t="s">
        <v>196</v>
      </c>
      <c r="B24" s="382"/>
      <c r="C24" s="385">
        <v>1101590</v>
      </c>
      <c r="D24" s="195"/>
      <c r="E24" s="384"/>
      <c r="F24" s="369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  <c r="BI24" s="356"/>
      <c r="BJ24" s="356"/>
      <c r="BK24" s="356"/>
      <c r="BL24" s="356"/>
      <c r="BM24" s="356"/>
      <c r="BN24" s="356"/>
      <c r="BO24" s="356"/>
      <c r="BP24" s="356"/>
      <c r="BQ24" s="356"/>
      <c r="BR24" s="356"/>
      <c r="BS24" s="356"/>
      <c r="BT24" s="356"/>
      <c r="BU24" s="356"/>
      <c r="BV24" s="356"/>
      <c r="BW24" s="356"/>
      <c r="BX24" s="356"/>
      <c r="BY24" s="356"/>
      <c r="BZ24" s="356"/>
      <c r="CA24" s="356"/>
      <c r="CB24" s="356"/>
      <c r="CC24" s="356"/>
      <c r="CD24" s="356"/>
      <c r="CE24" s="356"/>
      <c r="CF24" s="356"/>
      <c r="CG24" s="356"/>
      <c r="CH24" s="356"/>
      <c r="CI24" s="356"/>
      <c r="CJ24" s="356"/>
      <c r="CK24" s="356"/>
      <c r="CL24" s="356"/>
      <c r="CM24" s="356"/>
      <c r="CN24" s="356"/>
      <c r="CO24" s="356"/>
      <c r="CP24" s="356"/>
      <c r="CQ24" s="356"/>
      <c r="CR24" s="356"/>
      <c r="CS24" s="356"/>
      <c r="CT24" s="356"/>
      <c r="CU24" s="356"/>
      <c r="CV24" s="356"/>
      <c r="CW24" s="356"/>
      <c r="CX24" s="356"/>
      <c r="CY24" s="356"/>
      <c r="CZ24" s="356"/>
      <c r="DA24" s="356"/>
      <c r="DB24" s="356"/>
      <c r="DC24" s="356"/>
      <c r="DD24" s="356"/>
      <c r="DE24" s="356"/>
      <c r="DF24" s="356"/>
      <c r="DG24" s="356"/>
    </row>
    <row r="25" spans="1:111" ht="20.100000000000001" customHeight="1" x14ac:dyDescent="0.2">
      <c r="A25" s="381" t="s">
        <v>78</v>
      </c>
      <c r="B25" s="382"/>
      <c r="C25" s="385">
        <v>1102000</v>
      </c>
      <c r="D25" s="195"/>
      <c r="E25" s="384"/>
      <c r="F25" s="369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6"/>
      <c r="BR25" s="356"/>
      <c r="BS25" s="356"/>
      <c r="BT25" s="356"/>
      <c r="BU25" s="356"/>
      <c r="BV25" s="356"/>
      <c r="BW25" s="356"/>
      <c r="BX25" s="356"/>
      <c r="BY25" s="356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  <c r="CT25" s="356"/>
      <c r="CU25" s="356"/>
      <c r="CV25" s="356"/>
      <c r="CW25" s="356"/>
      <c r="CX25" s="356"/>
      <c r="CY25" s="356"/>
      <c r="CZ25" s="356"/>
      <c r="DA25" s="356"/>
      <c r="DB25" s="356"/>
      <c r="DC25" s="356"/>
      <c r="DD25" s="356"/>
      <c r="DE25" s="356"/>
      <c r="DF25" s="356"/>
      <c r="DG25" s="356"/>
    </row>
    <row r="26" spans="1:111" ht="20.100000000000001" customHeight="1" x14ac:dyDescent="0.2">
      <c r="A26" s="381" t="s">
        <v>79</v>
      </c>
      <c r="B26" s="382"/>
      <c r="C26" s="385">
        <v>1102500</v>
      </c>
      <c r="D26" s="195"/>
      <c r="E26" s="384"/>
      <c r="F26" s="369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  <c r="BI26" s="356"/>
      <c r="BJ26" s="356"/>
      <c r="BK26" s="356"/>
      <c r="BL26" s="356"/>
      <c r="BM26" s="356"/>
      <c r="BN26" s="356"/>
      <c r="BO26" s="356"/>
      <c r="BP26" s="356"/>
      <c r="BQ26" s="356"/>
      <c r="BR26" s="356"/>
      <c r="BS26" s="356"/>
      <c r="BT26" s="356"/>
      <c r="BU26" s="356"/>
      <c r="BV26" s="356"/>
      <c r="BW26" s="356"/>
      <c r="BX26" s="356"/>
      <c r="BY26" s="356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  <c r="CT26" s="356"/>
      <c r="CU26" s="356"/>
      <c r="CV26" s="356"/>
      <c r="CW26" s="356"/>
      <c r="CX26" s="356"/>
      <c r="CY26" s="356"/>
      <c r="CZ26" s="356"/>
      <c r="DA26" s="356"/>
      <c r="DB26" s="356"/>
      <c r="DC26" s="356"/>
      <c r="DD26" s="356"/>
      <c r="DE26" s="356"/>
      <c r="DF26" s="356"/>
      <c r="DG26" s="356"/>
    </row>
    <row r="27" spans="1:111" ht="20.100000000000001" customHeight="1" x14ac:dyDescent="0.2">
      <c r="A27" s="381" t="s">
        <v>80</v>
      </c>
      <c r="B27" s="382"/>
      <c r="C27" s="385">
        <v>1109000</v>
      </c>
      <c r="D27" s="195"/>
      <c r="E27" s="384"/>
      <c r="F27" s="369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56"/>
      <c r="BX27" s="356"/>
      <c r="BY27" s="356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  <c r="CT27" s="356"/>
      <c r="CU27" s="356"/>
      <c r="CV27" s="356"/>
      <c r="CW27" s="356"/>
      <c r="CX27" s="356"/>
      <c r="CY27" s="356"/>
      <c r="CZ27" s="356"/>
      <c r="DA27" s="356"/>
      <c r="DB27" s="356"/>
      <c r="DC27" s="356"/>
      <c r="DD27" s="356"/>
      <c r="DE27" s="356"/>
      <c r="DF27" s="356"/>
      <c r="DG27" s="356"/>
    </row>
    <row r="28" spans="1:111" ht="20.100000000000001" customHeight="1" x14ac:dyDescent="0.25">
      <c r="A28" s="388"/>
      <c r="B28" s="389" t="s">
        <v>368</v>
      </c>
      <c r="C28" s="390"/>
      <c r="D28" s="390"/>
      <c r="E28" s="391">
        <f>ROUND((SUM(D14:D27)),0)</f>
        <v>0</v>
      </c>
      <c r="F28" s="384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  <c r="BI28" s="356"/>
      <c r="BJ28" s="356"/>
      <c r="BK28" s="356"/>
      <c r="BL28" s="356"/>
      <c r="BM28" s="356"/>
      <c r="BN28" s="356"/>
      <c r="BO28" s="356"/>
      <c r="BP28" s="356"/>
      <c r="BQ28" s="356"/>
      <c r="BR28" s="356"/>
      <c r="BS28" s="356"/>
      <c r="BT28" s="356"/>
      <c r="BU28" s="356"/>
      <c r="BV28" s="356"/>
      <c r="BW28" s="356"/>
      <c r="BX28" s="356"/>
      <c r="BY28" s="356"/>
      <c r="BZ28" s="356"/>
      <c r="CA28" s="356"/>
      <c r="CB28" s="356"/>
      <c r="CC28" s="356"/>
      <c r="CD28" s="356"/>
      <c r="CE28" s="356"/>
      <c r="CF28" s="356"/>
      <c r="CG28" s="356"/>
      <c r="CH28" s="356"/>
      <c r="CI28" s="356"/>
      <c r="CJ28" s="356"/>
      <c r="CK28" s="356"/>
      <c r="CL28" s="356"/>
      <c r="CM28" s="356"/>
      <c r="CN28" s="356"/>
      <c r="CO28" s="356"/>
      <c r="CP28" s="356"/>
      <c r="CQ28" s="356"/>
      <c r="CR28" s="356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56"/>
      <c r="DG28" s="356"/>
    </row>
    <row r="29" spans="1:111" ht="20.100000000000001" customHeight="1" x14ac:dyDescent="0.25">
      <c r="A29" s="365" t="s">
        <v>107</v>
      </c>
      <c r="C29" s="392"/>
      <c r="D29" s="393"/>
      <c r="E29" s="394"/>
      <c r="F29" s="369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356"/>
      <c r="BB29" s="356"/>
      <c r="BC29" s="356"/>
      <c r="BD29" s="356"/>
      <c r="BE29" s="356"/>
      <c r="BF29" s="356"/>
      <c r="BG29" s="356"/>
      <c r="BH29" s="356"/>
      <c r="BI29" s="356"/>
      <c r="BJ29" s="356"/>
      <c r="BK29" s="356"/>
      <c r="BL29" s="356"/>
      <c r="BM29" s="356"/>
      <c r="BN29" s="356"/>
      <c r="BO29" s="356"/>
      <c r="BP29" s="356"/>
      <c r="BQ29" s="356"/>
      <c r="BR29" s="356"/>
      <c r="BS29" s="356"/>
      <c r="BT29" s="356"/>
      <c r="BU29" s="356"/>
      <c r="BV29" s="356"/>
      <c r="BW29" s="356"/>
      <c r="BX29" s="356"/>
      <c r="BY29" s="356"/>
      <c r="BZ29" s="356"/>
      <c r="CA29" s="356"/>
      <c r="CB29" s="356"/>
      <c r="CC29" s="356"/>
      <c r="CD29" s="356"/>
      <c r="CE29" s="356"/>
      <c r="CF29" s="356"/>
      <c r="CG29" s="356"/>
      <c r="CH29" s="356"/>
      <c r="CI29" s="356"/>
      <c r="CJ29" s="356"/>
      <c r="CK29" s="356"/>
      <c r="CL29" s="356"/>
      <c r="CM29" s="356"/>
      <c r="CN29" s="356"/>
      <c r="CO29" s="356"/>
      <c r="CP29" s="356"/>
      <c r="CQ29" s="356"/>
      <c r="CR29" s="356"/>
      <c r="CS29" s="356"/>
      <c r="CT29" s="356"/>
      <c r="CU29" s="356"/>
      <c r="CV29" s="356"/>
      <c r="CW29" s="356"/>
      <c r="CX29" s="356"/>
      <c r="CY29" s="356"/>
      <c r="CZ29" s="356"/>
      <c r="DA29" s="356"/>
      <c r="DB29" s="356"/>
      <c r="DC29" s="356"/>
      <c r="DD29" s="356"/>
      <c r="DE29" s="356"/>
      <c r="DF29" s="356"/>
      <c r="DG29" s="356"/>
    </row>
    <row r="30" spans="1:111" ht="20.100000000000001" customHeight="1" x14ac:dyDescent="0.2">
      <c r="A30" s="395" t="s">
        <v>81</v>
      </c>
      <c r="B30" s="382"/>
      <c r="C30" s="385">
        <v>1200500</v>
      </c>
      <c r="D30" s="195"/>
      <c r="E30" s="384"/>
      <c r="F30" s="369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56"/>
      <c r="BG30" s="356"/>
      <c r="BH30" s="356"/>
      <c r="BI30" s="356"/>
      <c r="BJ30" s="356"/>
      <c r="BK30" s="356"/>
      <c r="BL30" s="356"/>
      <c r="BM30" s="356"/>
      <c r="BN30" s="356"/>
      <c r="BO30" s="356"/>
      <c r="BP30" s="356"/>
      <c r="BQ30" s="356"/>
      <c r="BR30" s="356"/>
      <c r="BS30" s="356"/>
      <c r="BT30" s="356"/>
      <c r="BU30" s="356"/>
      <c r="BV30" s="356"/>
      <c r="BW30" s="356"/>
      <c r="BX30" s="356"/>
      <c r="BY30" s="356"/>
      <c r="BZ30" s="356"/>
      <c r="CA30" s="356"/>
      <c r="CB30" s="356"/>
      <c r="CC30" s="356"/>
      <c r="CD30" s="356"/>
      <c r="CE30" s="356"/>
      <c r="CF30" s="356"/>
      <c r="CG30" s="356"/>
      <c r="CH30" s="356"/>
      <c r="CI30" s="356"/>
      <c r="CJ30" s="356"/>
      <c r="CK30" s="356"/>
      <c r="CL30" s="356"/>
      <c r="CM30" s="356"/>
      <c r="CN30" s="356"/>
      <c r="CO30" s="356"/>
      <c r="CP30" s="356"/>
      <c r="CQ30" s="356"/>
      <c r="CR30" s="356"/>
      <c r="CS30" s="356"/>
      <c r="CT30" s="356"/>
      <c r="CU30" s="356"/>
      <c r="CV30" s="356"/>
      <c r="CW30" s="356"/>
      <c r="CX30" s="356"/>
      <c r="CY30" s="356"/>
      <c r="CZ30" s="356"/>
      <c r="DA30" s="356"/>
      <c r="DB30" s="356"/>
      <c r="DC30" s="356"/>
      <c r="DD30" s="356"/>
      <c r="DE30" s="356"/>
      <c r="DF30" s="356"/>
      <c r="DG30" s="356"/>
    </row>
    <row r="31" spans="1:111" ht="20.100000000000001" customHeight="1" x14ac:dyDescent="0.2">
      <c r="A31" s="395" t="s">
        <v>82</v>
      </c>
      <c r="B31" s="382"/>
      <c r="C31" s="385">
        <v>1201000</v>
      </c>
      <c r="D31" s="195"/>
      <c r="E31" s="384"/>
      <c r="F31" s="369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356"/>
      <c r="AU31" s="356"/>
      <c r="AV31" s="356"/>
      <c r="AW31" s="356"/>
      <c r="AX31" s="356"/>
      <c r="AY31" s="356"/>
      <c r="AZ31" s="356"/>
      <c r="BA31" s="356"/>
      <c r="BB31" s="356"/>
      <c r="BC31" s="356"/>
      <c r="BD31" s="356"/>
      <c r="BE31" s="356"/>
      <c r="BF31" s="356"/>
      <c r="BG31" s="356"/>
      <c r="BH31" s="356"/>
      <c r="BI31" s="356"/>
      <c r="BJ31" s="356"/>
      <c r="BK31" s="356"/>
      <c r="BL31" s="356"/>
      <c r="BM31" s="356"/>
      <c r="BN31" s="356"/>
      <c r="BO31" s="356"/>
      <c r="BP31" s="356"/>
      <c r="BQ31" s="356"/>
      <c r="BR31" s="356"/>
      <c r="BS31" s="356"/>
      <c r="BT31" s="356"/>
      <c r="BU31" s="356"/>
      <c r="BV31" s="356"/>
      <c r="BW31" s="356"/>
      <c r="BX31" s="356"/>
      <c r="BY31" s="356"/>
      <c r="BZ31" s="356"/>
      <c r="CA31" s="356"/>
      <c r="CB31" s="356"/>
      <c r="CC31" s="356"/>
      <c r="CD31" s="356"/>
      <c r="CE31" s="356"/>
      <c r="CF31" s="356"/>
      <c r="CG31" s="356"/>
      <c r="CH31" s="356"/>
      <c r="CI31" s="356"/>
      <c r="CJ31" s="356"/>
      <c r="CK31" s="356"/>
      <c r="CL31" s="356"/>
      <c r="CM31" s="356"/>
      <c r="CN31" s="356"/>
      <c r="CO31" s="356"/>
      <c r="CP31" s="356"/>
      <c r="CQ31" s="356"/>
      <c r="CR31" s="356"/>
      <c r="CS31" s="356"/>
      <c r="CT31" s="356"/>
      <c r="CU31" s="356"/>
      <c r="CV31" s="356"/>
      <c r="CW31" s="356"/>
      <c r="CX31" s="356"/>
      <c r="CY31" s="356"/>
      <c r="CZ31" s="356"/>
      <c r="DA31" s="356"/>
      <c r="DB31" s="356"/>
      <c r="DC31" s="356"/>
      <c r="DD31" s="356"/>
      <c r="DE31" s="356"/>
      <c r="DF31" s="356"/>
      <c r="DG31" s="356"/>
    </row>
    <row r="32" spans="1:111" ht="20.100000000000001" customHeight="1" x14ac:dyDescent="0.2">
      <c r="A32" s="395" t="s">
        <v>83</v>
      </c>
      <c r="B32" s="382"/>
      <c r="C32" s="385">
        <v>1201500</v>
      </c>
      <c r="D32" s="195"/>
      <c r="E32" s="384"/>
      <c r="F32" s="369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6"/>
      <c r="BI32" s="356"/>
      <c r="BJ32" s="356"/>
      <c r="BK32" s="356"/>
      <c r="BL32" s="356"/>
      <c r="BM32" s="356"/>
      <c r="BN32" s="356"/>
      <c r="BO32" s="356"/>
      <c r="BP32" s="356"/>
      <c r="BQ32" s="356"/>
      <c r="BR32" s="356"/>
      <c r="BS32" s="356"/>
      <c r="BT32" s="356"/>
      <c r="BU32" s="356"/>
      <c r="BV32" s="356"/>
      <c r="BW32" s="356"/>
      <c r="BX32" s="356"/>
      <c r="BY32" s="356"/>
      <c r="BZ32" s="356"/>
      <c r="CA32" s="356"/>
      <c r="CB32" s="356"/>
      <c r="CC32" s="356"/>
      <c r="CD32" s="356"/>
      <c r="CE32" s="356"/>
      <c r="CF32" s="356"/>
      <c r="CG32" s="356"/>
      <c r="CH32" s="356"/>
      <c r="CI32" s="356"/>
      <c r="CJ32" s="356"/>
      <c r="CK32" s="356"/>
      <c r="CL32" s="356"/>
      <c r="CM32" s="356"/>
      <c r="CN32" s="356"/>
      <c r="CO32" s="356"/>
      <c r="CP32" s="356"/>
      <c r="CQ32" s="356"/>
      <c r="CR32" s="356"/>
      <c r="CS32" s="356"/>
      <c r="CT32" s="356"/>
      <c r="CU32" s="356"/>
      <c r="CV32" s="356"/>
      <c r="CW32" s="356"/>
      <c r="CX32" s="356"/>
      <c r="CY32" s="356"/>
      <c r="CZ32" s="356"/>
      <c r="DA32" s="356"/>
      <c r="DB32" s="356"/>
      <c r="DC32" s="356"/>
      <c r="DD32" s="356"/>
      <c r="DE32" s="356"/>
      <c r="DF32" s="356"/>
      <c r="DG32" s="356"/>
    </row>
    <row r="33" spans="1:111" ht="20.100000000000001" customHeight="1" x14ac:dyDescent="0.2">
      <c r="A33" s="395" t="s">
        <v>84</v>
      </c>
      <c r="B33" s="382"/>
      <c r="C33" s="385">
        <v>1202000</v>
      </c>
      <c r="D33" s="195"/>
      <c r="E33" s="384"/>
      <c r="F33" s="369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  <c r="BI33" s="356"/>
      <c r="BJ33" s="356"/>
      <c r="BK33" s="356"/>
      <c r="BL33" s="356"/>
      <c r="BM33" s="356"/>
      <c r="BN33" s="356"/>
      <c r="BO33" s="356"/>
      <c r="BP33" s="356"/>
      <c r="BQ33" s="356"/>
      <c r="BR33" s="356"/>
      <c r="BS33" s="356"/>
      <c r="BT33" s="356"/>
      <c r="BU33" s="356"/>
      <c r="BV33" s="356"/>
      <c r="BW33" s="356"/>
      <c r="BX33" s="356"/>
      <c r="BY33" s="356"/>
      <c r="BZ33" s="356"/>
      <c r="CA33" s="356"/>
      <c r="CB33" s="356"/>
      <c r="CC33" s="356"/>
      <c r="CD33" s="356"/>
      <c r="CE33" s="356"/>
      <c r="CF33" s="356"/>
      <c r="CG33" s="356"/>
      <c r="CH33" s="356"/>
      <c r="CI33" s="356"/>
      <c r="CJ33" s="356"/>
      <c r="CK33" s="356"/>
      <c r="CL33" s="356"/>
      <c r="CM33" s="356"/>
      <c r="CN33" s="356"/>
      <c r="CO33" s="356"/>
      <c r="CP33" s="356"/>
      <c r="CQ33" s="356"/>
      <c r="CR33" s="356"/>
      <c r="CS33" s="356"/>
      <c r="CT33" s="356"/>
      <c r="CU33" s="356"/>
      <c r="CV33" s="356"/>
      <c r="CW33" s="356"/>
      <c r="CX33" s="356"/>
      <c r="CY33" s="356"/>
      <c r="CZ33" s="356"/>
      <c r="DA33" s="356"/>
      <c r="DB33" s="356"/>
      <c r="DC33" s="356"/>
      <c r="DD33" s="356"/>
      <c r="DE33" s="356"/>
      <c r="DF33" s="356"/>
      <c r="DG33" s="356"/>
    </row>
    <row r="34" spans="1:111" ht="20.100000000000001" customHeight="1" x14ac:dyDescent="0.2">
      <c r="A34" s="395" t="s">
        <v>85</v>
      </c>
      <c r="B34" s="382"/>
      <c r="C34" s="385">
        <v>1209000</v>
      </c>
      <c r="D34" s="195"/>
      <c r="E34" s="396"/>
      <c r="F34" s="369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  <c r="BI34" s="356"/>
      <c r="BJ34" s="356"/>
      <c r="BK34" s="356"/>
      <c r="BL34" s="356"/>
      <c r="BM34" s="356"/>
      <c r="BN34" s="356"/>
      <c r="BO34" s="356"/>
      <c r="BP34" s="356"/>
      <c r="BQ34" s="356"/>
      <c r="BR34" s="356"/>
      <c r="BS34" s="356"/>
      <c r="BT34" s="356"/>
      <c r="BU34" s="356"/>
      <c r="BV34" s="356"/>
      <c r="BW34" s="356"/>
      <c r="BX34" s="356"/>
      <c r="BY34" s="356"/>
      <c r="BZ34" s="356"/>
      <c r="CA34" s="356"/>
      <c r="CB34" s="356"/>
      <c r="CC34" s="356"/>
      <c r="CD34" s="356"/>
      <c r="CE34" s="356"/>
      <c r="CF34" s="356"/>
      <c r="CG34" s="356"/>
      <c r="CH34" s="356"/>
      <c r="CI34" s="356"/>
      <c r="CJ34" s="356"/>
      <c r="CK34" s="356"/>
      <c r="CL34" s="356"/>
      <c r="CM34" s="356"/>
      <c r="CN34" s="356"/>
      <c r="CO34" s="356"/>
      <c r="CP34" s="356"/>
      <c r="CQ34" s="356"/>
      <c r="CR34" s="356"/>
      <c r="CS34" s="356"/>
      <c r="CT34" s="356"/>
      <c r="CU34" s="356"/>
      <c r="CV34" s="356"/>
      <c r="CW34" s="356"/>
      <c r="CX34" s="356"/>
      <c r="CY34" s="356"/>
      <c r="CZ34" s="356"/>
      <c r="DA34" s="356"/>
      <c r="DB34" s="356"/>
      <c r="DC34" s="356"/>
      <c r="DD34" s="356"/>
      <c r="DE34" s="356"/>
      <c r="DF34" s="356"/>
      <c r="DG34" s="356"/>
    </row>
    <row r="35" spans="1:111" ht="20.100000000000001" customHeight="1" x14ac:dyDescent="0.25">
      <c r="A35" s="388"/>
      <c r="B35" s="397" t="s">
        <v>369</v>
      </c>
      <c r="C35" s="390"/>
      <c r="D35" s="390"/>
      <c r="E35" s="398">
        <f>ROUND((SUM(D30:D34)),0)</f>
        <v>0</v>
      </c>
      <c r="F35" s="384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6"/>
      <c r="BI35" s="356"/>
      <c r="BJ35" s="356"/>
      <c r="BK35" s="356"/>
      <c r="BL35" s="356"/>
      <c r="BM35" s="356"/>
      <c r="BN35" s="356"/>
      <c r="BO35" s="356"/>
      <c r="BP35" s="356"/>
      <c r="BQ35" s="356"/>
      <c r="BR35" s="356"/>
      <c r="BS35" s="356"/>
      <c r="BT35" s="356"/>
      <c r="BU35" s="356"/>
      <c r="BV35" s="356"/>
      <c r="BW35" s="356"/>
      <c r="BX35" s="356"/>
      <c r="BY35" s="356"/>
      <c r="BZ35" s="356"/>
      <c r="CA35" s="356"/>
      <c r="CB35" s="356"/>
      <c r="CC35" s="356"/>
      <c r="CD35" s="356"/>
      <c r="CE35" s="356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  <c r="CW35" s="356"/>
      <c r="CX35" s="356"/>
      <c r="CY35" s="356"/>
      <c r="CZ35" s="356"/>
      <c r="DA35" s="356"/>
      <c r="DB35" s="356"/>
      <c r="DC35" s="356"/>
      <c r="DD35" s="356"/>
      <c r="DE35" s="356"/>
      <c r="DF35" s="356"/>
      <c r="DG35" s="356"/>
    </row>
    <row r="36" spans="1:111" ht="20.100000000000001" customHeight="1" x14ac:dyDescent="0.25">
      <c r="A36" s="365" t="s">
        <v>108</v>
      </c>
      <c r="C36" s="392"/>
      <c r="D36" s="393"/>
      <c r="E36" s="394"/>
      <c r="F36" s="369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  <c r="BI36" s="356"/>
      <c r="BJ36" s="356"/>
      <c r="BK36" s="356"/>
      <c r="BL36" s="356"/>
      <c r="BM36" s="356"/>
      <c r="BN36" s="356"/>
      <c r="BO36" s="356"/>
      <c r="BP36" s="356"/>
      <c r="BQ36" s="356"/>
      <c r="BR36" s="356"/>
      <c r="BS36" s="356"/>
      <c r="BT36" s="356"/>
      <c r="BU36" s="356"/>
      <c r="BV36" s="356"/>
      <c r="BW36" s="356"/>
      <c r="BX36" s="356"/>
      <c r="BY36" s="356"/>
      <c r="BZ36" s="356"/>
      <c r="CA36" s="356"/>
      <c r="CB36" s="356"/>
      <c r="CC36" s="356"/>
      <c r="CD36" s="356"/>
      <c r="CE36" s="356"/>
      <c r="CF36" s="356"/>
      <c r="CG36" s="356"/>
      <c r="CH36" s="356"/>
      <c r="CI36" s="356"/>
      <c r="CJ36" s="356"/>
      <c r="CK36" s="356"/>
      <c r="CL36" s="356"/>
      <c r="CM36" s="356"/>
      <c r="CN36" s="356"/>
      <c r="CO36" s="356"/>
      <c r="CP36" s="356"/>
      <c r="CQ36" s="356"/>
      <c r="CR36" s="356"/>
      <c r="CS36" s="356"/>
      <c r="CT36" s="356"/>
      <c r="CU36" s="356"/>
      <c r="CV36" s="356"/>
      <c r="CW36" s="356"/>
      <c r="CX36" s="356"/>
      <c r="CY36" s="356"/>
      <c r="CZ36" s="356"/>
      <c r="DA36" s="356"/>
      <c r="DB36" s="356"/>
      <c r="DC36" s="356"/>
      <c r="DD36" s="356"/>
      <c r="DE36" s="356"/>
      <c r="DF36" s="356"/>
      <c r="DG36" s="356"/>
    </row>
    <row r="37" spans="1:111" ht="20.100000000000001" customHeight="1" x14ac:dyDescent="0.2">
      <c r="A37" s="388" t="s">
        <v>86</v>
      </c>
      <c r="B37" s="377"/>
      <c r="C37" s="385">
        <v>1300500</v>
      </c>
      <c r="D37" s="195"/>
      <c r="E37" s="384"/>
      <c r="F37" s="369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6"/>
      <c r="BJ37" s="356"/>
      <c r="BK37" s="356"/>
      <c r="BL37" s="356"/>
      <c r="BM37" s="356"/>
      <c r="BN37" s="356"/>
      <c r="BO37" s="356"/>
      <c r="BP37" s="356"/>
      <c r="BQ37" s="356"/>
      <c r="BR37" s="356"/>
      <c r="BS37" s="356"/>
      <c r="BT37" s="356"/>
      <c r="BU37" s="356"/>
      <c r="BV37" s="356"/>
      <c r="BW37" s="356"/>
      <c r="BX37" s="356"/>
      <c r="BY37" s="356"/>
      <c r="BZ37" s="356"/>
      <c r="CA37" s="356"/>
      <c r="CB37" s="356"/>
      <c r="CC37" s="356"/>
      <c r="CD37" s="356"/>
      <c r="CE37" s="356"/>
      <c r="CF37" s="356"/>
      <c r="CG37" s="356"/>
      <c r="CH37" s="356"/>
      <c r="CI37" s="356"/>
      <c r="CJ37" s="356"/>
      <c r="CK37" s="356"/>
      <c r="CL37" s="356"/>
      <c r="CM37" s="356"/>
      <c r="CN37" s="356"/>
      <c r="CO37" s="356"/>
      <c r="CP37" s="356"/>
      <c r="CQ37" s="356"/>
      <c r="CR37" s="356"/>
      <c r="CS37" s="356"/>
      <c r="CT37" s="356"/>
      <c r="CU37" s="356"/>
      <c r="CV37" s="356"/>
      <c r="CW37" s="356"/>
      <c r="CX37" s="356"/>
      <c r="CY37" s="356"/>
      <c r="CZ37" s="356"/>
      <c r="DA37" s="356"/>
      <c r="DB37" s="356"/>
      <c r="DC37" s="356"/>
      <c r="DD37" s="356"/>
      <c r="DE37" s="356"/>
      <c r="DF37" s="356"/>
      <c r="DG37" s="356"/>
    </row>
    <row r="38" spans="1:111" ht="20.100000000000001" customHeight="1" x14ac:dyDescent="0.2">
      <c r="A38" s="388" t="s">
        <v>87</v>
      </c>
      <c r="B38" s="377"/>
      <c r="C38" s="385">
        <v>1301005</v>
      </c>
      <c r="D38" s="195"/>
      <c r="E38" s="384"/>
      <c r="F38" s="369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56"/>
      <c r="BJ38" s="356"/>
      <c r="BK38" s="356"/>
      <c r="BL38" s="356"/>
      <c r="BM38" s="356"/>
      <c r="BN38" s="356"/>
      <c r="BO38" s="356"/>
      <c r="BP38" s="356"/>
      <c r="BQ38" s="356"/>
      <c r="BR38" s="356"/>
      <c r="BS38" s="356"/>
      <c r="BT38" s="356"/>
      <c r="BU38" s="356"/>
      <c r="BV38" s="356"/>
      <c r="BW38" s="356"/>
      <c r="BX38" s="356"/>
      <c r="BY38" s="356"/>
      <c r="BZ38" s="356"/>
      <c r="CA38" s="356"/>
      <c r="CB38" s="356"/>
      <c r="CC38" s="356"/>
      <c r="CD38" s="356"/>
      <c r="CE38" s="356"/>
      <c r="CF38" s="356"/>
      <c r="CG38" s="356"/>
      <c r="CH38" s="356"/>
      <c r="CI38" s="356"/>
      <c r="CJ38" s="356"/>
      <c r="CK38" s="356"/>
      <c r="CL38" s="356"/>
      <c r="CM38" s="356"/>
      <c r="CN38" s="356"/>
      <c r="CO38" s="356"/>
      <c r="CP38" s="356"/>
      <c r="CQ38" s="356"/>
      <c r="CR38" s="356"/>
      <c r="CS38" s="356"/>
      <c r="CT38" s="356"/>
      <c r="CU38" s="356"/>
      <c r="CV38" s="356"/>
      <c r="CW38" s="356"/>
      <c r="CX38" s="356"/>
      <c r="CY38" s="356"/>
      <c r="CZ38" s="356"/>
      <c r="DA38" s="356"/>
      <c r="DB38" s="356"/>
      <c r="DC38" s="356"/>
      <c r="DD38" s="356"/>
      <c r="DE38" s="356"/>
      <c r="DF38" s="356"/>
      <c r="DG38" s="356"/>
    </row>
    <row r="39" spans="1:111" ht="20.100000000000001" customHeight="1" x14ac:dyDescent="0.2">
      <c r="A39" s="395" t="s">
        <v>88</v>
      </c>
      <c r="B39" s="382"/>
      <c r="C39" s="385">
        <v>1302005</v>
      </c>
      <c r="D39" s="195"/>
      <c r="E39" s="384"/>
      <c r="F39" s="369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6"/>
      <c r="AR39" s="356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  <c r="BH39" s="356"/>
      <c r="BI39" s="356"/>
      <c r="BJ39" s="356"/>
      <c r="BK39" s="356"/>
      <c r="BL39" s="356"/>
      <c r="BM39" s="356"/>
      <c r="BN39" s="356"/>
      <c r="BO39" s="356"/>
      <c r="BP39" s="356"/>
      <c r="BQ39" s="356"/>
      <c r="BR39" s="356"/>
      <c r="BS39" s="356"/>
      <c r="BT39" s="356"/>
      <c r="BU39" s="356"/>
      <c r="BV39" s="356"/>
      <c r="BW39" s="356"/>
      <c r="BX39" s="356"/>
      <c r="BY39" s="356"/>
      <c r="BZ39" s="356"/>
      <c r="CA39" s="356"/>
      <c r="CB39" s="356"/>
      <c r="CC39" s="356"/>
      <c r="CD39" s="356"/>
      <c r="CE39" s="356"/>
      <c r="CF39" s="356"/>
      <c r="CG39" s="356"/>
      <c r="CH39" s="356"/>
      <c r="CI39" s="356"/>
      <c r="CJ39" s="356"/>
      <c r="CK39" s="356"/>
      <c r="CL39" s="356"/>
      <c r="CM39" s="356"/>
      <c r="CN39" s="356"/>
      <c r="CO39" s="356"/>
      <c r="CP39" s="356"/>
      <c r="CQ39" s="356"/>
      <c r="CR39" s="356"/>
      <c r="CS39" s="356"/>
      <c r="CT39" s="356"/>
      <c r="CU39" s="356"/>
      <c r="CV39" s="356"/>
      <c r="CW39" s="356"/>
      <c r="CX39" s="356"/>
      <c r="CY39" s="356"/>
      <c r="CZ39" s="356"/>
      <c r="DA39" s="356"/>
      <c r="DB39" s="356"/>
      <c r="DC39" s="356"/>
      <c r="DD39" s="356"/>
      <c r="DE39" s="356"/>
      <c r="DF39" s="356"/>
      <c r="DG39" s="356"/>
    </row>
    <row r="40" spans="1:111" ht="20.100000000000001" customHeight="1" x14ac:dyDescent="0.2">
      <c r="A40" s="395" t="s">
        <v>89</v>
      </c>
      <c r="B40" s="382"/>
      <c r="C40" s="385">
        <v>1303005</v>
      </c>
      <c r="D40" s="195"/>
      <c r="E40" s="384"/>
      <c r="F40" s="369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56"/>
      <c r="BJ40" s="356"/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356"/>
      <c r="CA40" s="356"/>
      <c r="CB40" s="356"/>
      <c r="CC40" s="356"/>
      <c r="CD40" s="356"/>
      <c r="CE40" s="356"/>
      <c r="CF40" s="356"/>
      <c r="CG40" s="356"/>
      <c r="CH40" s="356"/>
      <c r="CI40" s="356"/>
      <c r="CJ40" s="356"/>
      <c r="CK40" s="356"/>
      <c r="CL40" s="356"/>
      <c r="CM40" s="356"/>
      <c r="CN40" s="356"/>
      <c r="CO40" s="356"/>
      <c r="CP40" s="356"/>
      <c r="CQ40" s="356"/>
      <c r="CR40" s="356"/>
      <c r="CS40" s="356"/>
      <c r="CT40" s="356"/>
      <c r="CU40" s="356"/>
      <c r="CV40" s="356"/>
      <c r="CW40" s="356"/>
      <c r="CX40" s="356"/>
      <c r="CY40" s="356"/>
      <c r="CZ40" s="356"/>
      <c r="DA40" s="356"/>
      <c r="DB40" s="356"/>
      <c r="DC40" s="356"/>
      <c r="DD40" s="356"/>
      <c r="DE40" s="356"/>
      <c r="DF40" s="356"/>
      <c r="DG40" s="356"/>
    </row>
    <row r="41" spans="1:111" ht="20.100000000000001" customHeight="1" x14ac:dyDescent="0.2">
      <c r="A41" s="395" t="s">
        <v>90</v>
      </c>
      <c r="B41" s="382"/>
      <c r="C41" s="385">
        <v>1304005</v>
      </c>
      <c r="D41" s="195"/>
      <c r="E41" s="384"/>
      <c r="F41" s="369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56"/>
      <c r="BH41" s="356"/>
      <c r="BI41" s="356"/>
      <c r="BJ41" s="356"/>
      <c r="BK41" s="356"/>
      <c r="BL41" s="356"/>
      <c r="BM41" s="356"/>
      <c r="BN41" s="356"/>
      <c r="BO41" s="356"/>
      <c r="BP41" s="356"/>
      <c r="BQ41" s="356"/>
      <c r="BR41" s="356"/>
      <c r="BS41" s="356"/>
      <c r="BT41" s="356"/>
      <c r="BU41" s="356"/>
      <c r="BV41" s="356"/>
      <c r="BW41" s="356"/>
      <c r="BX41" s="356"/>
      <c r="BY41" s="356"/>
      <c r="BZ41" s="356"/>
      <c r="CA41" s="356"/>
      <c r="CB41" s="356"/>
      <c r="CC41" s="356"/>
      <c r="CD41" s="356"/>
      <c r="CE41" s="356"/>
      <c r="CF41" s="356"/>
      <c r="CG41" s="356"/>
      <c r="CH41" s="356"/>
      <c r="CI41" s="356"/>
      <c r="CJ41" s="356"/>
      <c r="CK41" s="356"/>
      <c r="CL41" s="356"/>
      <c r="CM41" s="356"/>
      <c r="CN41" s="356"/>
      <c r="CO41" s="356"/>
      <c r="CP41" s="356"/>
      <c r="CQ41" s="356"/>
      <c r="CR41" s="356"/>
      <c r="CS41" s="356"/>
      <c r="CT41" s="356"/>
      <c r="CU41" s="356"/>
      <c r="CV41" s="356"/>
      <c r="CW41" s="356"/>
      <c r="CX41" s="356"/>
      <c r="CY41" s="356"/>
      <c r="CZ41" s="356"/>
      <c r="DA41" s="356"/>
      <c r="DB41" s="356"/>
      <c r="DC41" s="356"/>
      <c r="DD41" s="356"/>
      <c r="DE41" s="356"/>
      <c r="DF41" s="356"/>
      <c r="DG41" s="356"/>
    </row>
    <row r="42" spans="1:111" ht="20.100000000000001" customHeight="1" x14ac:dyDescent="0.2">
      <c r="A42" s="395" t="s">
        <v>191</v>
      </c>
      <c r="B42" s="382"/>
      <c r="C42" s="385">
        <v>1305010</v>
      </c>
      <c r="D42" s="195"/>
      <c r="E42" s="396"/>
      <c r="F42" s="369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356"/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  <c r="BH42" s="356"/>
      <c r="BI42" s="356"/>
      <c r="BJ42" s="356"/>
      <c r="BK42" s="356"/>
      <c r="BL42" s="356"/>
      <c r="BM42" s="356"/>
      <c r="BN42" s="356"/>
      <c r="BO42" s="356"/>
      <c r="BP42" s="356"/>
      <c r="BQ42" s="356"/>
      <c r="BR42" s="356"/>
      <c r="BS42" s="356"/>
      <c r="BT42" s="356"/>
      <c r="BU42" s="356"/>
      <c r="BV42" s="356"/>
      <c r="BW42" s="356"/>
      <c r="BX42" s="356"/>
      <c r="BY42" s="356"/>
      <c r="BZ42" s="356"/>
      <c r="CA42" s="356"/>
      <c r="CB42" s="356"/>
      <c r="CC42" s="356"/>
      <c r="CD42" s="356"/>
      <c r="CE42" s="356"/>
      <c r="CF42" s="356"/>
      <c r="CG42" s="356"/>
      <c r="CH42" s="356"/>
      <c r="CI42" s="356"/>
      <c r="CJ42" s="356"/>
      <c r="CK42" s="356"/>
      <c r="CL42" s="356"/>
      <c r="CM42" s="356"/>
      <c r="CN42" s="356"/>
      <c r="CO42" s="356"/>
      <c r="CP42" s="356"/>
      <c r="CQ42" s="356"/>
      <c r="CR42" s="356"/>
      <c r="CS42" s="356"/>
      <c r="CT42" s="356"/>
      <c r="CU42" s="356"/>
      <c r="CV42" s="356"/>
      <c r="CW42" s="356"/>
      <c r="CX42" s="356"/>
      <c r="CY42" s="356"/>
      <c r="CZ42" s="356"/>
      <c r="DA42" s="356"/>
      <c r="DB42" s="356"/>
      <c r="DC42" s="356"/>
      <c r="DD42" s="356"/>
      <c r="DE42" s="356"/>
      <c r="DF42" s="356"/>
      <c r="DG42" s="356"/>
    </row>
    <row r="43" spans="1:111" ht="20.100000000000001" customHeight="1" x14ac:dyDescent="0.25">
      <c r="A43" s="388"/>
      <c r="B43" s="397" t="s">
        <v>370</v>
      </c>
      <c r="C43" s="390"/>
      <c r="D43" s="390"/>
      <c r="E43" s="398">
        <f>ROUND((SUM(D37:D42)),0)</f>
        <v>0</v>
      </c>
      <c r="F43" s="384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56"/>
      <c r="CI43" s="356"/>
      <c r="CJ43" s="356"/>
      <c r="CK43" s="356"/>
      <c r="CL43" s="356"/>
      <c r="CM43" s="356"/>
      <c r="CN43" s="356"/>
      <c r="CO43" s="356"/>
      <c r="CP43" s="356"/>
      <c r="CQ43" s="356"/>
      <c r="CR43" s="356"/>
      <c r="CS43" s="356"/>
      <c r="CT43" s="356"/>
      <c r="CU43" s="356"/>
      <c r="CV43" s="356"/>
      <c r="CW43" s="356"/>
      <c r="CX43" s="356"/>
      <c r="CY43" s="356"/>
      <c r="CZ43" s="356"/>
      <c r="DA43" s="356"/>
      <c r="DB43" s="356"/>
      <c r="DC43" s="356"/>
      <c r="DD43" s="356"/>
      <c r="DE43" s="356"/>
      <c r="DF43" s="356"/>
      <c r="DG43" s="356"/>
    </row>
    <row r="44" spans="1:111" ht="20.100000000000001" customHeight="1" x14ac:dyDescent="0.2">
      <c r="A44" s="382" t="s">
        <v>91</v>
      </c>
      <c r="B44" s="382"/>
      <c r="C44" s="385">
        <v>1409000</v>
      </c>
      <c r="D44" s="195"/>
      <c r="E44" s="399"/>
      <c r="F44" s="400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6"/>
      <c r="AT44" s="356"/>
      <c r="AU44" s="356"/>
      <c r="AV44" s="356"/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56"/>
      <c r="BH44" s="356"/>
      <c r="BI44" s="356"/>
      <c r="BJ44" s="356"/>
      <c r="BK44" s="356"/>
      <c r="BL44" s="356"/>
      <c r="BM44" s="356"/>
      <c r="BN44" s="356"/>
      <c r="BO44" s="356"/>
      <c r="BP44" s="356"/>
      <c r="BQ44" s="356"/>
      <c r="BR44" s="356"/>
      <c r="BS44" s="356"/>
      <c r="BT44" s="356"/>
      <c r="BU44" s="356"/>
      <c r="BV44" s="356"/>
      <c r="BW44" s="356"/>
      <c r="BX44" s="356"/>
      <c r="BY44" s="356"/>
      <c r="BZ44" s="356"/>
      <c r="CA44" s="356"/>
      <c r="CB44" s="356"/>
      <c r="CC44" s="356"/>
      <c r="CD44" s="356"/>
      <c r="CE44" s="356"/>
      <c r="CF44" s="356"/>
      <c r="CG44" s="356"/>
      <c r="CH44" s="356"/>
      <c r="CI44" s="356"/>
      <c r="CJ44" s="356"/>
      <c r="CK44" s="356"/>
      <c r="CL44" s="356"/>
      <c r="CM44" s="356"/>
      <c r="CN44" s="356"/>
      <c r="CO44" s="356"/>
      <c r="CP44" s="356"/>
      <c r="CQ44" s="356"/>
      <c r="CR44" s="356"/>
      <c r="CS44" s="356"/>
      <c r="CT44" s="356"/>
      <c r="CU44" s="356"/>
      <c r="CV44" s="356"/>
      <c r="CW44" s="356"/>
      <c r="CX44" s="356"/>
      <c r="CY44" s="356"/>
      <c r="CZ44" s="356"/>
      <c r="DA44" s="356"/>
      <c r="DB44" s="356"/>
      <c r="DC44" s="356"/>
      <c r="DD44" s="356"/>
      <c r="DE44" s="356"/>
      <c r="DF44" s="356"/>
      <c r="DG44" s="356"/>
    </row>
    <row r="45" spans="1:111" ht="20.100000000000001" customHeight="1" x14ac:dyDescent="0.25">
      <c r="A45" s="401"/>
      <c r="B45" s="397" t="s">
        <v>371</v>
      </c>
      <c r="C45" s="385">
        <v>1000000</v>
      </c>
      <c r="D45" s="390"/>
      <c r="E45" s="390"/>
      <c r="F45" s="398">
        <f>ROUND((E28+E35+E43+D44),0)</f>
        <v>0</v>
      </c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56"/>
      <c r="CI45" s="356"/>
      <c r="CJ45" s="356"/>
      <c r="CK45" s="356"/>
      <c r="CL45" s="356"/>
      <c r="CM45" s="356"/>
      <c r="CN45" s="356"/>
      <c r="CO45" s="356"/>
      <c r="CP45" s="356"/>
      <c r="CQ45" s="356"/>
      <c r="CR45" s="356"/>
      <c r="CS45" s="356"/>
      <c r="CT45" s="356"/>
      <c r="CU45" s="356"/>
      <c r="CV45" s="356"/>
      <c r="CW45" s="356"/>
      <c r="CX45" s="356"/>
      <c r="CY45" s="356"/>
      <c r="CZ45" s="356"/>
      <c r="DA45" s="356"/>
      <c r="DB45" s="356"/>
      <c r="DC45" s="356"/>
      <c r="DD45" s="356"/>
      <c r="DE45" s="356"/>
      <c r="DF45" s="356"/>
      <c r="DG45" s="356"/>
    </row>
    <row r="46" spans="1:111" ht="9.9499999999999993" customHeight="1" x14ac:dyDescent="0.2">
      <c r="B46" s="356"/>
      <c r="C46" s="372"/>
      <c r="D46" s="369"/>
      <c r="E46" s="369"/>
      <c r="F46" s="369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356"/>
      <c r="BD46" s="356"/>
      <c r="BE46" s="356"/>
      <c r="BF46" s="356"/>
      <c r="BG46" s="356"/>
      <c r="BH46" s="356"/>
      <c r="BI46" s="356"/>
      <c r="BJ46" s="356"/>
      <c r="BK46" s="356"/>
      <c r="BL46" s="356"/>
      <c r="BM46" s="356"/>
      <c r="BN46" s="356"/>
      <c r="BO46" s="356"/>
      <c r="BP46" s="356"/>
      <c r="BQ46" s="356"/>
      <c r="BR46" s="356"/>
      <c r="BS46" s="356"/>
      <c r="BT46" s="356"/>
      <c r="BU46" s="356"/>
      <c r="BV46" s="356"/>
      <c r="BW46" s="356"/>
      <c r="BX46" s="356"/>
      <c r="BY46" s="356"/>
      <c r="BZ46" s="356"/>
      <c r="CA46" s="356"/>
      <c r="CB46" s="356"/>
      <c r="CC46" s="356"/>
      <c r="CD46" s="356"/>
      <c r="CE46" s="356"/>
      <c r="CF46" s="356"/>
      <c r="CG46" s="356"/>
      <c r="CH46" s="356"/>
      <c r="CI46" s="356"/>
      <c r="CJ46" s="356"/>
      <c r="CK46" s="356"/>
      <c r="CL46" s="356"/>
      <c r="CM46" s="356"/>
      <c r="CN46" s="356"/>
      <c r="CO46" s="356"/>
      <c r="CP46" s="356"/>
      <c r="CQ46" s="356"/>
      <c r="CR46" s="356"/>
      <c r="CS46" s="356"/>
      <c r="CT46" s="356"/>
      <c r="CU46" s="356"/>
      <c r="CV46" s="356"/>
      <c r="CW46" s="356"/>
      <c r="CX46" s="356"/>
      <c r="CY46" s="356"/>
      <c r="CZ46" s="356"/>
      <c r="DA46" s="356"/>
      <c r="DB46" s="356"/>
      <c r="DC46" s="356"/>
      <c r="DD46" s="356"/>
      <c r="DE46" s="356"/>
      <c r="DF46" s="356"/>
      <c r="DG46" s="356"/>
    </row>
    <row r="47" spans="1:111" ht="20.100000000000001" customHeight="1" x14ac:dyDescent="0.25">
      <c r="A47" s="466" t="s">
        <v>5</v>
      </c>
      <c r="B47" s="466"/>
      <c r="C47" s="372"/>
      <c r="D47" s="369"/>
      <c r="E47" s="369"/>
      <c r="F47" s="369"/>
      <c r="G47" s="356"/>
      <c r="H47" s="356"/>
      <c r="I47" s="356"/>
      <c r="J47" s="356"/>
      <c r="K47" s="356"/>
      <c r="L47" s="356"/>
      <c r="M47" s="356"/>
      <c r="N47" s="356"/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56"/>
      <c r="CI47" s="356"/>
      <c r="CJ47" s="356"/>
      <c r="CK47" s="356"/>
      <c r="CL47" s="356"/>
      <c r="CM47" s="356"/>
      <c r="CN47" s="356"/>
      <c r="CO47" s="356"/>
      <c r="CP47" s="356"/>
      <c r="CQ47" s="356"/>
      <c r="CR47" s="356"/>
      <c r="CS47" s="356"/>
      <c r="CT47" s="356"/>
      <c r="CU47" s="356"/>
      <c r="CV47" s="356"/>
      <c r="CW47" s="356"/>
      <c r="CX47" s="356"/>
      <c r="CY47" s="356"/>
      <c r="CZ47" s="356"/>
      <c r="DA47" s="356"/>
      <c r="DB47" s="356"/>
      <c r="DC47" s="356"/>
      <c r="DD47" s="356"/>
      <c r="DE47" s="356"/>
      <c r="DF47" s="356"/>
      <c r="DG47" s="356"/>
    </row>
    <row r="48" spans="1:111" ht="20.100000000000001" customHeight="1" x14ac:dyDescent="0.25">
      <c r="A48" s="365" t="s">
        <v>109</v>
      </c>
      <c r="C48" s="400"/>
      <c r="D48" s="400"/>
      <c r="E48" s="369"/>
      <c r="F48" s="369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  <c r="AE48" s="356"/>
      <c r="AF48" s="356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356"/>
      <c r="AT48" s="356"/>
      <c r="AU48" s="356"/>
      <c r="AV48" s="356"/>
      <c r="AW48" s="356"/>
      <c r="AX48" s="356"/>
      <c r="AY48" s="356"/>
      <c r="AZ48" s="356"/>
      <c r="BA48" s="356"/>
      <c r="BB48" s="356"/>
      <c r="BC48" s="356"/>
      <c r="BD48" s="356"/>
      <c r="BE48" s="356"/>
      <c r="BF48" s="356"/>
      <c r="BG48" s="356"/>
      <c r="BH48" s="356"/>
      <c r="BI48" s="356"/>
      <c r="BJ48" s="356"/>
      <c r="BK48" s="356"/>
      <c r="BL48" s="356"/>
      <c r="BM48" s="356"/>
      <c r="BN48" s="356"/>
      <c r="BO48" s="356"/>
      <c r="BP48" s="356"/>
      <c r="BQ48" s="356"/>
      <c r="BR48" s="356"/>
      <c r="BS48" s="356"/>
      <c r="BT48" s="356"/>
      <c r="BU48" s="356"/>
      <c r="BV48" s="356"/>
      <c r="BW48" s="356"/>
      <c r="BX48" s="356"/>
      <c r="BY48" s="356"/>
      <c r="BZ48" s="356"/>
      <c r="CA48" s="356"/>
      <c r="CB48" s="356"/>
      <c r="CC48" s="356"/>
      <c r="CD48" s="356"/>
      <c r="CE48" s="356"/>
      <c r="CF48" s="356"/>
      <c r="CG48" s="356"/>
      <c r="CH48" s="356"/>
      <c r="CI48" s="356"/>
      <c r="CJ48" s="356"/>
      <c r="CK48" s="356"/>
      <c r="CL48" s="356"/>
      <c r="CM48" s="356"/>
      <c r="CN48" s="356"/>
      <c r="CO48" s="356"/>
      <c r="CP48" s="356"/>
      <c r="CQ48" s="356"/>
      <c r="CR48" s="356"/>
      <c r="CS48" s="356"/>
      <c r="CT48" s="356"/>
      <c r="CU48" s="356"/>
      <c r="CV48" s="356"/>
      <c r="CW48" s="356"/>
      <c r="CX48" s="356"/>
      <c r="CY48" s="356"/>
      <c r="CZ48" s="356"/>
      <c r="DA48" s="356"/>
      <c r="DB48" s="356"/>
      <c r="DC48" s="356"/>
      <c r="DD48" s="356"/>
      <c r="DE48" s="356"/>
      <c r="DF48" s="356"/>
      <c r="DG48" s="356"/>
    </row>
    <row r="49" spans="1:111" ht="20.100000000000001" customHeight="1" x14ac:dyDescent="0.2">
      <c r="A49" s="388" t="s">
        <v>92</v>
      </c>
      <c r="B49" s="377"/>
      <c r="C49" s="385">
        <v>2100500</v>
      </c>
      <c r="D49" s="195"/>
      <c r="E49" s="380"/>
      <c r="F49" s="369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6"/>
      <c r="AF49" s="356"/>
      <c r="AG49" s="356"/>
      <c r="AH49" s="356"/>
      <c r="AI49" s="356"/>
      <c r="AJ49" s="356"/>
      <c r="AK49" s="356"/>
      <c r="AL49" s="356"/>
      <c r="AM49" s="356"/>
      <c r="AN49" s="356"/>
      <c r="AO49" s="356"/>
      <c r="AP49" s="356"/>
      <c r="AQ49" s="356"/>
      <c r="AR49" s="356"/>
      <c r="AS49" s="356"/>
      <c r="AT49" s="356"/>
      <c r="AU49" s="356"/>
      <c r="AV49" s="356"/>
      <c r="AW49" s="356"/>
      <c r="AX49" s="356"/>
      <c r="AY49" s="356"/>
      <c r="AZ49" s="356"/>
      <c r="BA49" s="356"/>
      <c r="BB49" s="356"/>
      <c r="BC49" s="356"/>
      <c r="BD49" s="356"/>
      <c r="BE49" s="356"/>
      <c r="BF49" s="356"/>
      <c r="BG49" s="356"/>
      <c r="BH49" s="356"/>
      <c r="BI49" s="356"/>
      <c r="BJ49" s="356"/>
      <c r="BK49" s="356"/>
      <c r="BL49" s="356"/>
      <c r="BM49" s="356"/>
      <c r="BN49" s="356"/>
      <c r="BO49" s="356"/>
      <c r="BP49" s="356"/>
      <c r="BQ49" s="356"/>
      <c r="BR49" s="356"/>
      <c r="BS49" s="356"/>
      <c r="BT49" s="356"/>
      <c r="BU49" s="356"/>
      <c r="BV49" s="356"/>
      <c r="BW49" s="356"/>
      <c r="BX49" s="356"/>
      <c r="BY49" s="356"/>
      <c r="BZ49" s="356"/>
      <c r="CA49" s="356"/>
      <c r="CB49" s="356"/>
      <c r="CC49" s="356"/>
      <c r="CD49" s="356"/>
      <c r="CE49" s="356"/>
      <c r="CF49" s="356"/>
      <c r="CG49" s="356"/>
      <c r="CH49" s="356"/>
      <c r="CI49" s="356"/>
      <c r="CJ49" s="356"/>
      <c r="CK49" s="356"/>
      <c r="CL49" s="356"/>
      <c r="CM49" s="356"/>
      <c r="CN49" s="356"/>
      <c r="CO49" s="356"/>
      <c r="CP49" s="356"/>
      <c r="CQ49" s="356"/>
      <c r="CR49" s="356"/>
      <c r="CS49" s="356"/>
      <c r="CT49" s="356"/>
      <c r="CU49" s="356"/>
      <c r="CV49" s="356"/>
      <c r="CW49" s="356"/>
      <c r="CX49" s="356"/>
      <c r="CY49" s="356"/>
      <c r="CZ49" s="356"/>
      <c r="DA49" s="356"/>
      <c r="DB49" s="356"/>
      <c r="DC49" s="356"/>
      <c r="DD49" s="356"/>
      <c r="DE49" s="356"/>
      <c r="DF49" s="356"/>
      <c r="DG49" s="356"/>
    </row>
    <row r="50" spans="1:111" ht="20.100000000000001" customHeight="1" x14ac:dyDescent="0.2">
      <c r="A50" s="388" t="s">
        <v>93</v>
      </c>
      <c r="B50" s="377"/>
      <c r="C50" s="385">
        <v>2101000</v>
      </c>
      <c r="D50" s="195"/>
      <c r="E50" s="384"/>
      <c r="F50" s="369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  <c r="AL50" s="356"/>
      <c r="AM50" s="356"/>
      <c r="AN50" s="356"/>
      <c r="AO50" s="356"/>
      <c r="AP50" s="356"/>
      <c r="AQ50" s="356"/>
      <c r="AR50" s="356"/>
      <c r="AS50" s="356"/>
      <c r="AT50" s="356"/>
      <c r="AU50" s="356"/>
      <c r="AV50" s="356"/>
      <c r="AW50" s="356"/>
      <c r="AX50" s="356"/>
      <c r="AY50" s="356"/>
      <c r="AZ50" s="356"/>
      <c r="BA50" s="356"/>
      <c r="BB50" s="356"/>
      <c r="BC50" s="356"/>
      <c r="BD50" s="356"/>
      <c r="BE50" s="356"/>
      <c r="BF50" s="356"/>
      <c r="BG50" s="356"/>
      <c r="BH50" s="356"/>
      <c r="BI50" s="356"/>
      <c r="BJ50" s="356"/>
      <c r="BK50" s="356"/>
      <c r="BL50" s="356"/>
      <c r="BM50" s="356"/>
      <c r="BN50" s="356"/>
      <c r="BO50" s="356"/>
      <c r="BP50" s="356"/>
      <c r="BQ50" s="356"/>
      <c r="BR50" s="356"/>
      <c r="BS50" s="356"/>
      <c r="BT50" s="356"/>
      <c r="BU50" s="356"/>
      <c r="BV50" s="356"/>
      <c r="BW50" s="356"/>
      <c r="BX50" s="356"/>
      <c r="BY50" s="356"/>
      <c r="BZ50" s="356"/>
      <c r="CA50" s="356"/>
      <c r="CB50" s="356"/>
      <c r="CC50" s="356"/>
      <c r="CD50" s="356"/>
      <c r="CE50" s="356"/>
      <c r="CF50" s="356"/>
      <c r="CG50" s="356"/>
      <c r="CH50" s="356"/>
      <c r="CI50" s="356"/>
      <c r="CJ50" s="356"/>
      <c r="CK50" s="356"/>
      <c r="CL50" s="356"/>
      <c r="CM50" s="356"/>
      <c r="CN50" s="356"/>
      <c r="CO50" s="356"/>
      <c r="CP50" s="356"/>
      <c r="CQ50" s="356"/>
      <c r="CR50" s="356"/>
      <c r="CS50" s="356"/>
      <c r="CT50" s="356"/>
      <c r="CU50" s="356"/>
      <c r="CV50" s="356"/>
      <c r="CW50" s="356"/>
      <c r="CX50" s="356"/>
      <c r="CY50" s="356"/>
      <c r="CZ50" s="356"/>
      <c r="DA50" s="356"/>
      <c r="DB50" s="356"/>
      <c r="DC50" s="356"/>
      <c r="DD50" s="356"/>
      <c r="DE50" s="356"/>
      <c r="DF50" s="356"/>
      <c r="DG50" s="356"/>
    </row>
    <row r="51" spans="1:111" ht="20.100000000000001" customHeight="1" x14ac:dyDescent="0.2">
      <c r="A51" s="388" t="s">
        <v>94</v>
      </c>
      <c r="B51" s="377"/>
      <c r="C51" s="385">
        <v>2101500</v>
      </c>
      <c r="D51" s="195"/>
      <c r="E51" s="384"/>
      <c r="F51" s="369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356"/>
      <c r="AW51" s="356"/>
      <c r="AX51" s="356"/>
      <c r="AY51" s="356"/>
      <c r="AZ51" s="356"/>
      <c r="BA51" s="356"/>
      <c r="BB51" s="356"/>
      <c r="BC51" s="356"/>
      <c r="BD51" s="356"/>
      <c r="BE51" s="356"/>
      <c r="BF51" s="356"/>
      <c r="BG51" s="356"/>
      <c r="BH51" s="356"/>
      <c r="BI51" s="356"/>
      <c r="BJ51" s="356"/>
      <c r="BK51" s="356"/>
      <c r="BL51" s="356"/>
      <c r="BM51" s="356"/>
      <c r="BN51" s="356"/>
      <c r="BO51" s="356"/>
      <c r="BP51" s="356"/>
      <c r="BQ51" s="356"/>
      <c r="BR51" s="356"/>
      <c r="BS51" s="356"/>
      <c r="BT51" s="356"/>
      <c r="BU51" s="356"/>
      <c r="BV51" s="356"/>
      <c r="BW51" s="356"/>
      <c r="BX51" s="356"/>
      <c r="BY51" s="356"/>
      <c r="BZ51" s="356"/>
      <c r="CA51" s="356"/>
      <c r="CB51" s="356"/>
      <c r="CC51" s="356"/>
      <c r="CD51" s="356"/>
      <c r="CE51" s="356"/>
      <c r="CF51" s="356"/>
      <c r="CG51" s="356"/>
      <c r="CH51" s="356"/>
      <c r="CI51" s="356"/>
      <c r="CJ51" s="356"/>
      <c r="CK51" s="356"/>
      <c r="CL51" s="356"/>
      <c r="CM51" s="356"/>
      <c r="CN51" s="356"/>
      <c r="CO51" s="356"/>
      <c r="CP51" s="356"/>
      <c r="CQ51" s="356"/>
      <c r="CR51" s="356"/>
      <c r="CS51" s="356"/>
      <c r="CT51" s="356"/>
      <c r="CU51" s="356"/>
      <c r="CV51" s="356"/>
      <c r="CW51" s="356"/>
      <c r="CX51" s="356"/>
      <c r="CY51" s="356"/>
      <c r="CZ51" s="356"/>
      <c r="DA51" s="356"/>
      <c r="DB51" s="356"/>
      <c r="DC51" s="356"/>
      <c r="DD51" s="356"/>
      <c r="DE51" s="356"/>
      <c r="DF51" s="356"/>
      <c r="DG51" s="356"/>
    </row>
    <row r="52" spans="1:111" ht="20.100000000000001" customHeight="1" x14ac:dyDescent="0.2">
      <c r="A52" s="388" t="s">
        <v>95</v>
      </c>
      <c r="B52" s="377"/>
      <c r="C52" s="385">
        <v>2102000</v>
      </c>
      <c r="D52" s="195"/>
      <c r="E52" s="384"/>
      <c r="F52" s="369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6"/>
      <c r="BI52" s="356"/>
      <c r="BJ52" s="356"/>
      <c r="BK52" s="356"/>
      <c r="BL52" s="356"/>
      <c r="BM52" s="356"/>
      <c r="BN52" s="356"/>
      <c r="BO52" s="356"/>
      <c r="BP52" s="356"/>
      <c r="BQ52" s="356"/>
      <c r="BR52" s="356"/>
      <c r="BS52" s="356"/>
      <c r="BT52" s="356"/>
      <c r="BU52" s="356"/>
      <c r="BV52" s="356"/>
      <c r="BW52" s="356"/>
      <c r="BX52" s="356"/>
      <c r="BY52" s="356"/>
      <c r="BZ52" s="356"/>
      <c r="CA52" s="356"/>
      <c r="CB52" s="356"/>
      <c r="CC52" s="356"/>
      <c r="CD52" s="356"/>
      <c r="CE52" s="356"/>
      <c r="CF52" s="356"/>
      <c r="CG52" s="356"/>
      <c r="CH52" s="356"/>
      <c r="CI52" s="356"/>
      <c r="CJ52" s="356"/>
      <c r="CK52" s="356"/>
      <c r="CL52" s="356"/>
      <c r="CM52" s="356"/>
      <c r="CN52" s="356"/>
      <c r="CO52" s="356"/>
      <c r="CP52" s="356"/>
      <c r="CQ52" s="356"/>
      <c r="CR52" s="356"/>
      <c r="CS52" s="356"/>
      <c r="CT52" s="356"/>
      <c r="CU52" s="356"/>
      <c r="CV52" s="356"/>
      <c r="CW52" s="356"/>
      <c r="CX52" s="356"/>
      <c r="CY52" s="356"/>
      <c r="CZ52" s="356"/>
      <c r="DA52" s="356"/>
      <c r="DB52" s="356"/>
      <c r="DC52" s="356"/>
      <c r="DD52" s="356"/>
      <c r="DE52" s="356"/>
      <c r="DF52" s="356"/>
      <c r="DG52" s="356"/>
    </row>
    <row r="53" spans="1:111" ht="20.100000000000001" customHeight="1" x14ac:dyDescent="0.2">
      <c r="A53" s="388" t="s">
        <v>96</v>
      </c>
      <c r="B53" s="377"/>
      <c r="C53" s="385">
        <v>2102500</v>
      </c>
      <c r="D53" s="195"/>
      <c r="E53" s="384"/>
      <c r="F53" s="369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  <c r="BH53" s="356"/>
      <c r="BI53" s="356"/>
      <c r="BJ53" s="356"/>
      <c r="BK53" s="356"/>
      <c r="BL53" s="356"/>
      <c r="BM53" s="356"/>
      <c r="BN53" s="356"/>
      <c r="BO53" s="356"/>
      <c r="BP53" s="356"/>
      <c r="BQ53" s="356"/>
      <c r="BR53" s="356"/>
      <c r="BS53" s="356"/>
      <c r="BT53" s="356"/>
      <c r="BU53" s="356"/>
      <c r="BV53" s="356"/>
      <c r="BW53" s="356"/>
      <c r="BX53" s="356"/>
      <c r="BY53" s="356"/>
      <c r="BZ53" s="356"/>
      <c r="CA53" s="356"/>
      <c r="CB53" s="356"/>
      <c r="CC53" s="356"/>
      <c r="CD53" s="356"/>
      <c r="CE53" s="356"/>
      <c r="CF53" s="356"/>
      <c r="CG53" s="356"/>
      <c r="CH53" s="356"/>
      <c r="CI53" s="356"/>
      <c r="CJ53" s="356"/>
      <c r="CK53" s="356"/>
      <c r="CL53" s="356"/>
      <c r="CM53" s="356"/>
      <c r="CN53" s="356"/>
      <c r="CO53" s="356"/>
      <c r="CP53" s="356"/>
      <c r="CQ53" s="356"/>
      <c r="CR53" s="356"/>
      <c r="CS53" s="356"/>
      <c r="CT53" s="356"/>
      <c r="CU53" s="356"/>
      <c r="CV53" s="356"/>
      <c r="CW53" s="356"/>
      <c r="CX53" s="356"/>
      <c r="CY53" s="356"/>
      <c r="CZ53" s="356"/>
      <c r="DA53" s="356"/>
      <c r="DB53" s="356"/>
      <c r="DC53" s="356"/>
      <c r="DD53" s="356"/>
      <c r="DE53" s="356"/>
      <c r="DF53" s="356"/>
      <c r="DG53" s="356"/>
    </row>
    <row r="54" spans="1:111" ht="20.100000000000001" customHeight="1" x14ac:dyDescent="0.2">
      <c r="A54" s="388" t="s">
        <v>97</v>
      </c>
      <c r="B54" s="377"/>
      <c r="C54" s="385">
        <v>2103500</v>
      </c>
      <c r="D54" s="195"/>
      <c r="E54" s="384"/>
      <c r="F54" s="369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</row>
    <row r="55" spans="1:111" ht="20.100000000000001" customHeight="1" x14ac:dyDescent="0.2">
      <c r="A55" s="388" t="s">
        <v>98</v>
      </c>
      <c r="B55" s="377"/>
      <c r="C55" s="385">
        <v>2104000</v>
      </c>
      <c r="D55" s="195"/>
      <c r="E55" s="384"/>
      <c r="F55" s="369"/>
      <c r="G55" s="356"/>
      <c r="H55" s="356"/>
      <c r="I55" s="356"/>
      <c r="J55" s="356"/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6"/>
      <c r="AH55" s="356"/>
      <c r="AI55" s="356"/>
      <c r="AJ55" s="356"/>
      <c r="AK55" s="356"/>
      <c r="AL55" s="356"/>
      <c r="AM55" s="356"/>
      <c r="AN55" s="356"/>
      <c r="AO55" s="356"/>
      <c r="AP55" s="356"/>
      <c r="AQ55" s="356"/>
      <c r="AR55" s="356"/>
      <c r="AS55" s="356"/>
      <c r="AT55" s="356"/>
      <c r="AU55" s="356"/>
      <c r="AV55" s="356"/>
      <c r="AW55" s="356"/>
      <c r="AX55" s="356"/>
      <c r="AY55" s="356"/>
      <c r="AZ55" s="356"/>
      <c r="BA55" s="356"/>
      <c r="BB55" s="356"/>
      <c r="BC55" s="356"/>
      <c r="BD55" s="356"/>
      <c r="BE55" s="356"/>
      <c r="BF55" s="356"/>
      <c r="BG55" s="356"/>
      <c r="BH55" s="356"/>
      <c r="BI55" s="356"/>
      <c r="BJ55" s="356"/>
      <c r="BK55" s="356"/>
      <c r="BL55" s="356"/>
      <c r="BM55" s="356"/>
      <c r="BN55" s="356"/>
      <c r="BO55" s="356"/>
      <c r="BP55" s="356"/>
      <c r="BQ55" s="356"/>
      <c r="BR55" s="356"/>
      <c r="BS55" s="356"/>
      <c r="BT55" s="356"/>
      <c r="BU55" s="356"/>
      <c r="BV55" s="356"/>
      <c r="BW55" s="356"/>
      <c r="BX55" s="356"/>
      <c r="BY55" s="356"/>
      <c r="BZ55" s="356"/>
      <c r="CA55" s="356"/>
      <c r="CB55" s="356"/>
      <c r="CC55" s="356"/>
      <c r="CD55" s="356"/>
      <c r="CE55" s="356"/>
      <c r="CF55" s="356"/>
      <c r="CG55" s="356"/>
      <c r="CH55" s="356"/>
      <c r="CI55" s="356"/>
      <c r="CJ55" s="356"/>
      <c r="CK55" s="356"/>
      <c r="CL55" s="356"/>
      <c r="CM55" s="356"/>
      <c r="CN55" s="356"/>
      <c r="CO55" s="356"/>
      <c r="CP55" s="356"/>
      <c r="CQ55" s="356"/>
      <c r="CR55" s="356"/>
      <c r="CS55" s="356"/>
      <c r="CT55" s="356"/>
      <c r="CU55" s="356"/>
      <c r="CV55" s="356"/>
      <c r="CW55" s="356"/>
      <c r="CX55" s="356"/>
      <c r="CY55" s="356"/>
      <c r="CZ55" s="356"/>
      <c r="DA55" s="356"/>
      <c r="DB55" s="356"/>
      <c r="DC55" s="356"/>
      <c r="DD55" s="356"/>
      <c r="DE55" s="356"/>
      <c r="DF55" s="356"/>
      <c r="DG55" s="356"/>
    </row>
    <row r="56" spans="1:111" ht="20.100000000000001" customHeight="1" x14ac:dyDescent="0.2">
      <c r="A56" s="388" t="s">
        <v>99</v>
      </c>
      <c r="B56" s="377"/>
      <c r="C56" s="385">
        <v>2104500</v>
      </c>
      <c r="D56" s="195"/>
      <c r="E56" s="384"/>
      <c r="F56" s="369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  <c r="AL56" s="356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  <c r="BH56" s="356"/>
      <c r="BI56" s="356"/>
      <c r="BJ56" s="356"/>
      <c r="BK56" s="356"/>
      <c r="BL56" s="356"/>
      <c r="BM56" s="356"/>
      <c r="BN56" s="356"/>
      <c r="BO56" s="356"/>
      <c r="BP56" s="356"/>
      <c r="BQ56" s="356"/>
      <c r="BR56" s="356"/>
      <c r="BS56" s="356"/>
      <c r="BT56" s="356"/>
      <c r="BU56" s="356"/>
      <c r="BV56" s="356"/>
      <c r="BW56" s="356"/>
      <c r="BX56" s="356"/>
      <c r="BY56" s="356"/>
      <c r="BZ56" s="356"/>
      <c r="CA56" s="356"/>
      <c r="CB56" s="356"/>
      <c r="CC56" s="356"/>
      <c r="CD56" s="356"/>
      <c r="CE56" s="356"/>
      <c r="CF56" s="356"/>
      <c r="CG56" s="356"/>
      <c r="CH56" s="356"/>
      <c r="CI56" s="356"/>
      <c r="CJ56" s="356"/>
      <c r="CK56" s="356"/>
      <c r="CL56" s="356"/>
      <c r="CM56" s="356"/>
      <c r="CN56" s="356"/>
      <c r="CO56" s="356"/>
      <c r="CP56" s="356"/>
      <c r="CQ56" s="356"/>
      <c r="CR56" s="356"/>
      <c r="CS56" s="356"/>
      <c r="CT56" s="356"/>
      <c r="CU56" s="356"/>
      <c r="CV56" s="356"/>
      <c r="CW56" s="356"/>
      <c r="CX56" s="356"/>
      <c r="CY56" s="356"/>
      <c r="CZ56" s="356"/>
      <c r="DA56" s="356"/>
      <c r="DB56" s="356"/>
      <c r="DC56" s="356"/>
      <c r="DD56" s="356"/>
      <c r="DE56" s="356"/>
      <c r="DF56" s="356"/>
      <c r="DG56" s="356"/>
    </row>
    <row r="57" spans="1:111" ht="20.100000000000001" customHeight="1" x14ac:dyDescent="0.2">
      <c r="A57" s="388" t="s">
        <v>100</v>
      </c>
      <c r="B57" s="377"/>
      <c r="C57" s="385">
        <v>2109000</v>
      </c>
      <c r="D57" s="195"/>
      <c r="E57" s="396"/>
      <c r="F57" s="369"/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6"/>
      <c r="BI57" s="356"/>
      <c r="BJ57" s="356"/>
      <c r="BK57" s="356"/>
      <c r="BL57" s="356"/>
      <c r="BM57" s="356"/>
      <c r="BN57" s="356"/>
      <c r="BO57" s="356"/>
      <c r="BP57" s="356"/>
      <c r="BQ57" s="356"/>
      <c r="BR57" s="356"/>
      <c r="BS57" s="356"/>
      <c r="BT57" s="356"/>
      <c r="BU57" s="356"/>
      <c r="BV57" s="356"/>
      <c r="BW57" s="356"/>
      <c r="BX57" s="356"/>
      <c r="BY57" s="356"/>
      <c r="BZ57" s="356"/>
      <c r="CA57" s="356"/>
      <c r="CB57" s="356"/>
      <c r="CC57" s="356"/>
      <c r="CD57" s="356"/>
      <c r="CE57" s="356"/>
      <c r="CF57" s="356"/>
      <c r="CG57" s="356"/>
      <c r="CH57" s="356"/>
      <c r="CI57" s="356"/>
      <c r="CJ57" s="356"/>
      <c r="CK57" s="356"/>
      <c r="CL57" s="356"/>
      <c r="CM57" s="356"/>
      <c r="CN57" s="356"/>
      <c r="CO57" s="356"/>
      <c r="CP57" s="356"/>
      <c r="CQ57" s="356"/>
      <c r="CR57" s="356"/>
      <c r="CS57" s="356"/>
      <c r="CT57" s="356"/>
      <c r="CU57" s="356"/>
      <c r="CV57" s="356"/>
      <c r="CW57" s="356"/>
      <c r="CX57" s="356"/>
      <c r="CY57" s="356"/>
      <c r="CZ57" s="356"/>
      <c r="DA57" s="356"/>
      <c r="DB57" s="356"/>
      <c r="DC57" s="356"/>
      <c r="DD57" s="356"/>
      <c r="DE57" s="356"/>
      <c r="DF57" s="356"/>
      <c r="DG57" s="356"/>
    </row>
    <row r="58" spans="1:111" ht="20.100000000000001" customHeight="1" x14ac:dyDescent="0.25">
      <c r="A58" s="388" t="s">
        <v>221</v>
      </c>
      <c r="B58" s="397" t="s">
        <v>372</v>
      </c>
      <c r="C58" s="390"/>
      <c r="D58" s="390"/>
      <c r="E58" s="398">
        <f>ROUND(SUM(D49:D57),0)</f>
        <v>0</v>
      </c>
      <c r="F58" s="384"/>
      <c r="G58" s="356"/>
      <c r="H58" s="356"/>
      <c r="I58" s="356"/>
      <c r="J58" s="356"/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  <c r="AL58" s="356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  <c r="BH58" s="356"/>
      <c r="BI58" s="356"/>
      <c r="BJ58" s="356"/>
      <c r="BK58" s="356"/>
      <c r="BL58" s="356"/>
      <c r="BM58" s="356"/>
      <c r="BN58" s="356"/>
      <c r="BO58" s="356"/>
      <c r="BP58" s="356"/>
      <c r="BQ58" s="356"/>
      <c r="BR58" s="356"/>
      <c r="BS58" s="356"/>
      <c r="BT58" s="356"/>
      <c r="BU58" s="356"/>
      <c r="BV58" s="356"/>
      <c r="BW58" s="356"/>
      <c r="BX58" s="356"/>
      <c r="BY58" s="356"/>
      <c r="BZ58" s="356"/>
      <c r="CA58" s="356"/>
      <c r="CB58" s="356"/>
      <c r="CC58" s="356"/>
      <c r="CD58" s="356"/>
      <c r="CE58" s="356"/>
      <c r="CF58" s="356"/>
      <c r="CG58" s="356"/>
      <c r="CH58" s="356"/>
      <c r="CI58" s="356"/>
      <c r="CJ58" s="356"/>
      <c r="CK58" s="356"/>
      <c r="CL58" s="356"/>
      <c r="CM58" s="356"/>
      <c r="CN58" s="356"/>
      <c r="CO58" s="356"/>
      <c r="CP58" s="356"/>
      <c r="CQ58" s="356"/>
      <c r="CR58" s="356"/>
      <c r="CS58" s="356"/>
      <c r="CT58" s="356"/>
      <c r="CU58" s="356"/>
      <c r="CV58" s="356"/>
      <c r="CW58" s="356"/>
      <c r="CX58" s="356"/>
      <c r="CY58" s="356"/>
      <c r="CZ58" s="356"/>
      <c r="DA58" s="356"/>
      <c r="DB58" s="356"/>
      <c r="DC58" s="356"/>
      <c r="DD58" s="356"/>
      <c r="DE58" s="356"/>
      <c r="DF58" s="356"/>
      <c r="DG58" s="356"/>
    </row>
    <row r="59" spans="1:111" ht="20.100000000000001" customHeight="1" x14ac:dyDescent="0.25">
      <c r="A59" s="365" t="s">
        <v>110</v>
      </c>
      <c r="C59" s="392"/>
      <c r="D59" s="393"/>
      <c r="E59" s="394"/>
      <c r="F59" s="369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  <c r="AE59" s="356"/>
      <c r="AF59" s="356"/>
      <c r="AG59" s="356"/>
      <c r="AH59" s="356"/>
      <c r="AI59" s="356"/>
      <c r="AJ59" s="356"/>
      <c r="AK59" s="356"/>
      <c r="AL59" s="356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  <c r="BH59" s="356"/>
      <c r="BI59" s="356"/>
      <c r="BJ59" s="356"/>
      <c r="BK59" s="356"/>
      <c r="BL59" s="356"/>
      <c r="BM59" s="356"/>
      <c r="BN59" s="356"/>
      <c r="BO59" s="356"/>
      <c r="BP59" s="356"/>
      <c r="BQ59" s="356"/>
      <c r="BR59" s="356"/>
      <c r="BS59" s="356"/>
      <c r="BT59" s="356"/>
      <c r="BU59" s="356"/>
      <c r="BV59" s="356"/>
      <c r="BW59" s="356"/>
      <c r="BX59" s="356"/>
      <c r="BY59" s="356"/>
      <c r="BZ59" s="356"/>
      <c r="CA59" s="356"/>
      <c r="CB59" s="356"/>
      <c r="CC59" s="356"/>
      <c r="CD59" s="356"/>
      <c r="CE59" s="356"/>
      <c r="CF59" s="356"/>
      <c r="CG59" s="356"/>
      <c r="CH59" s="356"/>
      <c r="CI59" s="356"/>
      <c r="CJ59" s="356"/>
      <c r="CK59" s="356"/>
      <c r="CL59" s="356"/>
      <c r="CM59" s="356"/>
      <c r="CN59" s="356"/>
      <c r="CO59" s="356"/>
      <c r="CP59" s="356"/>
      <c r="CQ59" s="356"/>
      <c r="CR59" s="356"/>
      <c r="CS59" s="356"/>
      <c r="CT59" s="356"/>
      <c r="CU59" s="356"/>
      <c r="CV59" s="356"/>
      <c r="CW59" s="356"/>
      <c r="CX59" s="356"/>
      <c r="CY59" s="356"/>
      <c r="CZ59" s="356"/>
      <c r="DA59" s="356"/>
      <c r="DB59" s="356"/>
      <c r="DC59" s="356"/>
      <c r="DD59" s="356"/>
      <c r="DE59" s="356"/>
      <c r="DF59" s="356"/>
      <c r="DG59" s="356"/>
    </row>
    <row r="60" spans="1:111" ht="20.100000000000001" customHeight="1" x14ac:dyDescent="0.2">
      <c r="A60" s="388" t="s">
        <v>101</v>
      </c>
      <c r="B60" s="377"/>
      <c r="C60" s="385">
        <v>2200500</v>
      </c>
      <c r="D60" s="195"/>
      <c r="E60" s="384"/>
      <c r="F60" s="369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  <c r="AL60" s="356"/>
      <c r="AM60" s="356"/>
      <c r="AN60" s="356"/>
      <c r="AO60" s="356"/>
      <c r="AP60" s="356"/>
      <c r="AQ60" s="356"/>
      <c r="AR60" s="356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6"/>
      <c r="BI60" s="356"/>
      <c r="BJ60" s="356"/>
      <c r="BK60" s="356"/>
      <c r="BL60" s="356"/>
      <c r="BM60" s="356"/>
      <c r="BN60" s="356"/>
      <c r="BO60" s="356"/>
      <c r="BP60" s="356"/>
      <c r="BQ60" s="356"/>
      <c r="BR60" s="356"/>
      <c r="BS60" s="356"/>
      <c r="BT60" s="356"/>
      <c r="BU60" s="356"/>
      <c r="BV60" s="356"/>
      <c r="BW60" s="356"/>
      <c r="BX60" s="356"/>
      <c r="BY60" s="356"/>
      <c r="BZ60" s="356"/>
      <c r="CA60" s="356"/>
      <c r="CB60" s="356"/>
      <c r="CC60" s="356"/>
      <c r="CD60" s="356"/>
      <c r="CE60" s="356"/>
      <c r="CF60" s="356"/>
      <c r="CG60" s="356"/>
      <c r="CH60" s="356"/>
      <c r="CI60" s="356"/>
      <c r="CJ60" s="356"/>
      <c r="CK60" s="356"/>
      <c r="CL60" s="356"/>
      <c r="CM60" s="356"/>
      <c r="CN60" s="356"/>
      <c r="CO60" s="356"/>
      <c r="CP60" s="356"/>
      <c r="CQ60" s="356"/>
      <c r="CR60" s="356"/>
      <c r="CS60" s="356"/>
      <c r="CT60" s="356"/>
      <c r="CU60" s="356"/>
      <c r="CV60" s="356"/>
      <c r="CW60" s="356"/>
      <c r="CX60" s="356"/>
      <c r="CY60" s="356"/>
      <c r="CZ60" s="356"/>
      <c r="DA60" s="356"/>
      <c r="DB60" s="356"/>
      <c r="DC60" s="356"/>
      <c r="DD60" s="356"/>
      <c r="DE60" s="356"/>
      <c r="DF60" s="356"/>
      <c r="DG60" s="356"/>
    </row>
    <row r="61" spans="1:111" ht="20.100000000000001" customHeight="1" x14ac:dyDescent="0.2">
      <c r="A61" s="388" t="s">
        <v>102</v>
      </c>
      <c r="B61" s="377"/>
      <c r="C61" s="385">
        <v>2201000</v>
      </c>
      <c r="D61" s="195"/>
      <c r="E61" s="384"/>
      <c r="F61" s="369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356"/>
      <c r="AC61" s="356"/>
      <c r="AD61" s="356"/>
      <c r="AE61" s="356"/>
      <c r="AF61" s="356"/>
      <c r="AG61" s="356"/>
      <c r="AH61" s="356"/>
      <c r="AI61" s="356"/>
      <c r="AJ61" s="356"/>
      <c r="AK61" s="356"/>
      <c r="AL61" s="356"/>
      <c r="AM61" s="356"/>
      <c r="AN61" s="356"/>
      <c r="AO61" s="356"/>
      <c r="AP61" s="356"/>
      <c r="AQ61" s="356"/>
      <c r="AR61" s="356"/>
      <c r="AS61" s="356"/>
      <c r="AT61" s="356"/>
      <c r="AU61" s="356"/>
      <c r="AV61" s="356"/>
      <c r="AW61" s="356"/>
      <c r="AX61" s="356"/>
      <c r="AY61" s="356"/>
      <c r="AZ61" s="356"/>
      <c r="BA61" s="356"/>
      <c r="BB61" s="356"/>
      <c r="BC61" s="356"/>
      <c r="BD61" s="356"/>
      <c r="BE61" s="356"/>
      <c r="BF61" s="356"/>
      <c r="BG61" s="356"/>
      <c r="BH61" s="356"/>
      <c r="BI61" s="356"/>
      <c r="BJ61" s="356"/>
      <c r="BK61" s="356"/>
      <c r="BL61" s="356"/>
      <c r="BM61" s="356"/>
      <c r="BN61" s="356"/>
      <c r="BO61" s="356"/>
      <c r="BP61" s="356"/>
      <c r="BQ61" s="356"/>
      <c r="BR61" s="356"/>
      <c r="BS61" s="356"/>
      <c r="BT61" s="356"/>
      <c r="BU61" s="356"/>
      <c r="BV61" s="356"/>
      <c r="BW61" s="356"/>
      <c r="BX61" s="356"/>
      <c r="BY61" s="356"/>
      <c r="BZ61" s="356"/>
      <c r="CA61" s="356"/>
      <c r="CB61" s="356"/>
      <c r="CC61" s="356"/>
      <c r="CD61" s="356"/>
      <c r="CE61" s="356"/>
      <c r="CF61" s="356"/>
      <c r="CG61" s="356"/>
      <c r="CH61" s="356"/>
      <c r="CI61" s="356"/>
      <c r="CJ61" s="356"/>
      <c r="CK61" s="356"/>
      <c r="CL61" s="356"/>
      <c r="CM61" s="356"/>
      <c r="CN61" s="356"/>
      <c r="CO61" s="356"/>
      <c r="CP61" s="356"/>
      <c r="CQ61" s="356"/>
      <c r="CR61" s="356"/>
      <c r="CS61" s="356"/>
      <c r="CT61" s="356"/>
      <c r="CU61" s="356"/>
      <c r="CV61" s="356"/>
      <c r="CW61" s="356"/>
      <c r="CX61" s="356"/>
      <c r="CY61" s="356"/>
      <c r="CZ61" s="356"/>
      <c r="DA61" s="356"/>
      <c r="DB61" s="356"/>
      <c r="DC61" s="356"/>
      <c r="DD61" s="356"/>
      <c r="DE61" s="356"/>
      <c r="DF61" s="356"/>
      <c r="DG61" s="356"/>
    </row>
    <row r="62" spans="1:111" ht="20.100000000000001" customHeight="1" x14ac:dyDescent="0.2">
      <c r="A62" s="388" t="s">
        <v>103</v>
      </c>
      <c r="B62" s="377"/>
      <c r="C62" s="385">
        <v>2209000</v>
      </c>
      <c r="D62" s="195"/>
      <c r="E62" s="384"/>
      <c r="F62" s="369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56"/>
      <c r="AB62" s="356"/>
      <c r="AC62" s="356"/>
      <c r="AD62" s="356"/>
      <c r="AE62" s="356"/>
      <c r="AF62" s="356"/>
      <c r="AG62" s="356"/>
      <c r="AH62" s="356"/>
      <c r="AI62" s="356"/>
      <c r="AJ62" s="356"/>
      <c r="AK62" s="356"/>
      <c r="AL62" s="356"/>
      <c r="AM62" s="356"/>
      <c r="AN62" s="356"/>
      <c r="AO62" s="356"/>
      <c r="AP62" s="356"/>
      <c r="AQ62" s="356"/>
      <c r="AR62" s="356"/>
      <c r="AS62" s="356"/>
      <c r="AT62" s="356"/>
      <c r="AU62" s="356"/>
      <c r="AV62" s="356"/>
      <c r="AW62" s="356"/>
      <c r="AX62" s="356"/>
      <c r="AY62" s="356"/>
      <c r="AZ62" s="356"/>
      <c r="BA62" s="356"/>
      <c r="BB62" s="356"/>
      <c r="BC62" s="356"/>
      <c r="BD62" s="356"/>
      <c r="BE62" s="356"/>
      <c r="BF62" s="356"/>
      <c r="BG62" s="356"/>
      <c r="BH62" s="356"/>
      <c r="BI62" s="356"/>
      <c r="BJ62" s="356"/>
      <c r="BK62" s="356"/>
      <c r="BL62" s="356"/>
      <c r="BM62" s="356"/>
      <c r="BN62" s="356"/>
      <c r="BO62" s="356"/>
      <c r="BP62" s="356"/>
      <c r="BQ62" s="356"/>
      <c r="BR62" s="356"/>
      <c r="BS62" s="356"/>
      <c r="BT62" s="356"/>
      <c r="BU62" s="356"/>
      <c r="BV62" s="356"/>
      <c r="BW62" s="356"/>
      <c r="BX62" s="356"/>
      <c r="BY62" s="356"/>
      <c r="BZ62" s="356"/>
      <c r="CA62" s="356"/>
      <c r="CB62" s="356"/>
      <c r="CC62" s="356"/>
      <c r="CD62" s="356"/>
      <c r="CE62" s="356"/>
      <c r="CF62" s="356"/>
      <c r="CG62" s="356"/>
      <c r="CH62" s="356"/>
      <c r="CI62" s="356"/>
      <c r="CJ62" s="356"/>
      <c r="CK62" s="356"/>
      <c r="CL62" s="356"/>
      <c r="CM62" s="356"/>
      <c r="CN62" s="356"/>
      <c r="CO62" s="356"/>
      <c r="CP62" s="356"/>
      <c r="CQ62" s="356"/>
      <c r="CR62" s="356"/>
      <c r="CS62" s="356"/>
      <c r="CT62" s="356"/>
      <c r="CU62" s="356"/>
      <c r="CV62" s="356"/>
      <c r="CW62" s="356"/>
      <c r="CX62" s="356"/>
      <c r="CY62" s="356"/>
      <c r="CZ62" s="356"/>
      <c r="DA62" s="356"/>
      <c r="DB62" s="356"/>
      <c r="DC62" s="356"/>
      <c r="DD62" s="356"/>
      <c r="DE62" s="356"/>
      <c r="DF62" s="356"/>
      <c r="DG62" s="356"/>
    </row>
    <row r="63" spans="1:111" ht="20.100000000000001" customHeight="1" x14ac:dyDescent="0.2">
      <c r="A63" s="388" t="s">
        <v>104</v>
      </c>
      <c r="B63" s="377"/>
      <c r="C63" s="385">
        <v>2300000</v>
      </c>
      <c r="D63" s="195"/>
      <c r="E63" s="396"/>
      <c r="F63" s="369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  <c r="AL63" s="356"/>
      <c r="AM63" s="356"/>
      <c r="AN63" s="356"/>
      <c r="AO63" s="356"/>
      <c r="AP63" s="356"/>
      <c r="AQ63" s="356"/>
      <c r="AR63" s="356"/>
      <c r="AS63" s="356"/>
      <c r="AT63" s="356"/>
      <c r="AU63" s="356"/>
      <c r="AV63" s="356"/>
      <c r="AW63" s="356"/>
      <c r="AX63" s="356"/>
      <c r="AY63" s="356"/>
      <c r="AZ63" s="356"/>
      <c r="BA63" s="356"/>
      <c r="BB63" s="356"/>
      <c r="BC63" s="356"/>
      <c r="BD63" s="356"/>
      <c r="BE63" s="356"/>
      <c r="BF63" s="356"/>
      <c r="BG63" s="356"/>
      <c r="BH63" s="356"/>
      <c r="BI63" s="356"/>
      <c r="BJ63" s="356"/>
      <c r="BK63" s="356"/>
      <c r="BL63" s="356"/>
      <c r="BM63" s="356"/>
      <c r="BN63" s="356"/>
      <c r="BO63" s="356"/>
      <c r="BP63" s="356"/>
      <c r="BQ63" s="356"/>
      <c r="BR63" s="356"/>
      <c r="BS63" s="356"/>
      <c r="BT63" s="356"/>
      <c r="BU63" s="356"/>
      <c r="BV63" s="356"/>
      <c r="BW63" s="356"/>
      <c r="BX63" s="356"/>
      <c r="BY63" s="356"/>
      <c r="BZ63" s="356"/>
      <c r="CA63" s="356"/>
      <c r="CB63" s="356"/>
      <c r="CC63" s="356"/>
      <c r="CD63" s="356"/>
      <c r="CE63" s="356"/>
      <c r="CF63" s="356"/>
      <c r="CG63" s="356"/>
      <c r="CH63" s="356"/>
      <c r="CI63" s="356"/>
      <c r="CJ63" s="356"/>
      <c r="CK63" s="356"/>
      <c r="CL63" s="356"/>
      <c r="CM63" s="356"/>
      <c r="CN63" s="356"/>
      <c r="CO63" s="356"/>
      <c r="CP63" s="356"/>
      <c r="CQ63" s="356"/>
      <c r="CR63" s="356"/>
      <c r="CS63" s="356"/>
      <c r="CT63" s="356"/>
      <c r="CU63" s="356"/>
      <c r="CV63" s="356"/>
      <c r="CW63" s="356"/>
      <c r="CX63" s="356"/>
      <c r="CY63" s="356"/>
      <c r="CZ63" s="356"/>
      <c r="DA63" s="356"/>
      <c r="DB63" s="356"/>
      <c r="DC63" s="356"/>
      <c r="DD63" s="356"/>
      <c r="DE63" s="356"/>
      <c r="DF63" s="356"/>
      <c r="DG63" s="356"/>
    </row>
    <row r="64" spans="1:111" ht="20.100000000000001" customHeight="1" x14ac:dyDescent="0.25">
      <c r="A64" s="388" t="s">
        <v>221</v>
      </c>
      <c r="B64" s="397" t="s">
        <v>373</v>
      </c>
      <c r="C64" s="390"/>
      <c r="D64" s="390"/>
      <c r="E64" s="398">
        <f>ROUND(SUM(D60:D63),0)</f>
        <v>0</v>
      </c>
      <c r="F64" s="384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/>
      <c r="AA64" s="356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  <c r="AL64" s="356"/>
      <c r="AM64" s="356"/>
      <c r="AN64" s="356"/>
      <c r="AO64" s="356"/>
      <c r="AP64" s="356"/>
      <c r="AQ64" s="356"/>
      <c r="AR64" s="356"/>
      <c r="AS64" s="356"/>
      <c r="AT64" s="356"/>
      <c r="AU64" s="356"/>
      <c r="AV64" s="356"/>
      <c r="AW64" s="356"/>
      <c r="AX64" s="356"/>
      <c r="AY64" s="356"/>
      <c r="AZ64" s="356"/>
      <c r="BA64" s="356"/>
      <c r="BB64" s="356"/>
      <c r="BC64" s="356"/>
      <c r="BD64" s="356"/>
      <c r="BE64" s="356"/>
      <c r="BF64" s="356"/>
      <c r="BG64" s="356"/>
      <c r="BH64" s="356"/>
      <c r="BI64" s="356"/>
      <c r="BJ64" s="356"/>
      <c r="BK64" s="356"/>
      <c r="BL64" s="356"/>
      <c r="BM64" s="356"/>
      <c r="BN64" s="356"/>
      <c r="BO64" s="356"/>
      <c r="BP64" s="356"/>
      <c r="BQ64" s="356"/>
      <c r="BR64" s="356"/>
      <c r="BS64" s="356"/>
      <c r="BT64" s="356"/>
      <c r="BU64" s="356"/>
      <c r="BV64" s="356"/>
      <c r="BW64" s="356"/>
      <c r="BX64" s="356"/>
      <c r="BY64" s="356"/>
      <c r="BZ64" s="356"/>
      <c r="CA64" s="356"/>
      <c r="CB64" s="356"/>
      <c r="CC64" s="356"/>
      <c r="CD64" s="356"/>
      <c r="CE64" s="356"/>
      <c r="CF64" s="356"/>
      <c r="CG64" s="356"/>
      <c r="CH64" s="356"/>
      <c r="CI64" s="356"/>
      <c r="CJ64" s="356"/>
      <c r="CK64" s="356"/>
      <c r="CL64" s="356"/>
      <c r="CM64" s="356"/>
      <c r="CN64" s="356"/>
      <c r="CO64" s="356"/>
      <c r="CP64" s="356"/>
      <c r="CQ64" s="356"/>
      <c r="CR64" s="356"/>
      <c r="CS64" s="356"/>
      <c r="CT64" s="356"/>
      <c r="CU64" s="356"/>
      <c r="CV64" s="356"/>
      <c r="CW64" s="356"/>
      <c r="CX64" s="356"/>
      <c r="CY64" s="356"/>
      <c r="CZ64" s="356"/>
      <c r="DA64" s="356"/>
      <c r="DB64" s="356"/>
      <c r="DC64" s="356"/>
      <c r="DD64" s="356"/>
      <c r="DE64" s="356"/>
      <c r="DF64" s="356"/>
      <c r="DG64" s="356"/>
    </row>
    <row r="65" spans="1:111" ht="20.100000000000001" customHeight="1" x14ac:dyDescent="0.25">
      <c r="A65" s="388" t="s">
        <v>222</v>
      </c>
      <c r="B65" s="397" t="s">
        <v>374</v>
      </c>
      <c r="C65" s="385">
        <v>2000000</v>
      </c>
      <c r="D65" s="390"/>
      <c r="E65" s="398">
        <f>ROUND((E58+E64),0)</f>
        <v>0</v>
      </c>
      <c r="F65" s="384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6"/>
      <c r="AA65" s="356"/>
      <c r="AB65" s="356"/>
      <c r="AC65" s="356"/>
      <c r="AD65" s="356"/>
      <c r="AE65" s="356"/>
      <c r="AF65" s="356"/>
      <c r="AG65" s="356"/>
      <c r="AH65" s="356"/>
      <c r="AI65" s="356"/>
      <c r="AJ65" s="356"/>
      <c r="AK65" s="356"/>
      <c r="AL65" s="356"/>
      <c r="AM65" s="356"/>
      <c r="AN65" s="356"/>
      <c r="AO65" s="356"/>
      <c r="AP65" s="356"/>
      <c r="AQ65" s="356"/>
      <c r="AR65" s="356"/>
      <c r="AS65" s="356"/>
      <c r="AT65" s="356"/>
      <c r="AU65" s="356"/>
      <c r="AV65" s="356"/>
      <c r="AW65" s="356"/>
      <c r="AX65" s="356"/>
      <c r="AY65" s="356"/>
      <c r="AZ65" s="356"/>
      <c r="BA65" s="356"/>
      <c r="BB65" s="356"/>
      <c r="BC65" s="356"/>
      <c r="BD65" s="356"/>
      <c r="BE65" s="356"/>
      <c r="BF65" s="356"/>
      <c r="BG65" s="356"/>
      <c r="BH65" s="356"/>
      <c r="BI65" s="356"/>
      <c r="BJ65" s="356"/>
      <c r="BK65" s="356"/>
      <c r="BL65" s="356"/>
      <c r="BM65" s="356"/>
      <c r="BN65" s="356"/>
      <c r="BO65" s="356"/>
      <c r="BP65" s="356"/>
      <c r="BQ65" s="356"/>
      <c r="BR65" s="356"/>
      <c r="BS65" s="356"/>
      <c r="BT65" s="356"/>
      <c r="BU65" s="356"/>
      <c r="BV65" s="356"/>
      <c r="BW65" s="356"/>
      <c r="BX65" s="356"/>
      <c r="BY65" s="356"/>
      <c r="BZ65" s="356"/>
      <c r="CA65" s="356"/>
      <c r="CB65" s="356"/>
      <c r="CC65" s="356"/>
      <c r="CD65" s="356"/>
      <c r="CE65" s="356"/>
      <c r="CF65" s="356"/>
      <c r="CG65" s="356"/>
      <c r="CH65" s="356"/>
      <c r="CI65" s="356"/>
      <c r="CJ65" s="356"/>
      <c r="CK65" s="356"/>
      <c r="CL65" s="356"/>
      <c r="CM65" s="356"/>
      <c r="CN65" s="356"/>
      <c r="CO65" s="356"/>
      <c r="CP65" s="356"/>
      <c r="CQ65" s="356"/>
      <c r="CR65" s="356"/>
      <c r="CS65" s="356"/>
      <c r="CT65" s="356"/>
      <c r="CU65" s="356"/>
      <c r="CV65" s="356"/>
      <c r="CW65" s="356"/>
      <c r="CX65" s="356"/>
      <c r="CY65" s="356"/>
      <c r="CZ65" s="356"/>
      <c r="DA65" s="356"/>
      <c r="DB65" s="356"/>
      <c r="DC65" s="356"/>
      <c r="DD65" s="356"/>
      <c r="DE65" s="356"/>
      <c r="DF65" s="356"/>
      <c r="DG65" s="356"/>
    </row>
    <row r="66" spans="1:111" ht="20.100000000000001" customHeight="1" x14ac:dyDescent="0.25">
      <c r="A66" s="365" t="s">
        <v>111</v>
      </c>
      <c r="C66" s="392"/>
      <c r="D66" s="393"/>
      <c r="E66" s="394"/>
      <c r="F66" s="369"/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356"/>
      <c r="BA66" s="356"/>
      <c r="BB66" s="356"/>
      <c r="BC66" s="356"/>
      <c r="BD66" s="356"/>
      <c r="BE66" s="356"/>
      <c r="BF66" s="356"/>
      <c r="BG66" s="356"/>
      <c r="BH66" s="356"/>
      <c r="BI66" s="356"/>
      <c r="BJ66" s="356"/>
      <c r="BK66" s="356"/>
      <c r="BL66" s="356"/>
      <c r="BM66" s="356"/>
      <c r="BN66" s="356"/>
      <c r="BO66" s="356"/>
      <c r="BP66" s="356"/>
      <c r="BQ66" s="356"/>
      <c r="BR66" s="356"/>
      <c r="BS66" s="356"/>
      <c r="BT66" s="356"/>
      <c r="BU66" s="356"/>
      <c r="BV66" s="356"/>
      <c r="BW66" s="356"/>
      <c r="BX66" s="356"/>
      <c r="BY66" s="356"/>
      <c r="BZ66" s="356"/>
      <c r="CA66" s="356"/>
      <c r="CB66" s="356"/>
      <c r="CC66" s="356"/>
      <c r="CD66" s="356"/>
      <c r="CE66" s="356"/>
      <c r="CF66" s="356"/>
      <c r="CG66" s="356"/>
      <c r="CH66" s="356"/>
      <c r="CI66" s="356"/>
      <c r="CJ66" s="356"/>
      <c r="CK66" s="356"/>
      <c r="CL66" s="356"/>
      <c r="CM66" s="356"/>
      <c r="CN66" s="356"/>
      <c r="CO66" s="356"/>
      <c r="CP66" s="356"/>
      <c r="CQ66" s="356"/>
      <c r="CR66" s="356"/>
      <c r="CS66" s="356"/>
      <c r="CT66" s="356"/>
      <c r="CU66" s="356"/>
      <c r="CV66" s="356"/>
      <c r="CW66" s="356"/>
      <c r="CX66" s="356"/>
      <c r="CY66" s="356"/>
      <c r="CZ66" s="356"/>
      <c r="DA66" s="356"/>
      <c r="DB66" s="356"/>
      <c r="DC66" s="356"/>
      <c r="DD66" s="356"/>
      <c r="DE66" s="356"/>
      <c r="DF66" s="356"/>
      <c r="DG66" s="356"/>
    </row>
    <row r="67" spans="1:111" ht="20.100000000000001" customHeight="1" x14ac:dyDescent="0.2">
      <c r="A67" s="388" t="s">
        <v>105</v>
      </c>
      <c r="B67" s="377"/>
      <c r="C67" s="385">
        <v>3100000</v>
      </c>
      <c r="D67" s="195"/>
      <c r="E67" s="384"/>
      <c r="F67" s="369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6"/>
      <c r="BF67" s="356"/>
      <c r="BG67" s="356"/>
      <c r="BH67" s="356"/>
      <c r="BI67" s="356"/>
      <c r="BJ67" s="356"/>
      <c r="BK67" s="356"/>
      <c r="BL67" s="356"/>
      <c r="BM67" s="356"/>
      <c r="BN67" s="356"/>
      <c r="BO67" s="356"/>
      <c r="BP67" s="356"/>
      <c r="BQ67" s="356"/>
      <c r="BR67" s="356"/>
      <c r="BS67" s="356"/>
      <c r="BT67" s="356"/>
      <c r="BU67" s="356"/>
      <c r="BV67" s="356"/>
      <c r="BW67" s="356"/>
      <c r="BX67" s="356"/>
      <c r="BY67" s="356"/>
      <c r="BZ67" s="356"/>
      <c r="CA67" s="356"/>
      <c r="CB67" s="356"/>
      <c r="CC67" s="356"/>
      <c r="CD67" s="356"/>
      <c r="CE67" s="356"/>
      <c r="CF67" s="356"/>
      <c r="CG67" s="356"/>
      <c r="CH67" s="356"/>
      <c r="CI67" s="356"/>
      <c r="CJ67" s="356"/>
      <c r="CK67" s="356"/>
      <c r="CL67" s="356"/>
      <c r="CM67" s="356"/>
      <c r="CN67" s="356"/>
      <c r="CO67" s="356"/>
      <c r="CP67" s="356"/>
      <c r="CQ67" s="356"/>
      <c r="CR67" s="356"/>
      <c r="CS67" s="356"/>
      <c r="CT67" s="356"/>
      <c r="CU67" s="356"/>
      <c r="CV67" s="356"/>
      <c r="CW67" s="356"/>
      <c r="CX67" s="356"/>
      <c r="CY67" s="356"/>
      <c r="CZ67" s="356"/>
      <c r="DA67" s="356"/>
      <c r="DB67" s="356"/>
      <c r="DC67" s="356"/>
      <c r="DD67" s="356"/>
      <c r="DE67" s="356"/>
      <c r="DF67" s="356"/>
      <c r="DG67" s="356"/>
    </row>
    <row r="68" spans="1:111" ht="20.100000000000001" customHeight="1" x14ac:dyDescent="0.2">
      <c r="A68" s="388" t="s">
        <v>106</v>
      </c>
      <c r="B68" s="377"/>
      <c r="C68" s="385">
        <v>3200000</v>
      </c>
      <c r="D68" s="195"/>
      <c r="E68" s="396"/>
      <c r="F68" s="369"/>
      <c r="G68" s="356"/>
      <c r="H68" s="356"/>
      <c r="I68" s="356"/>
      <c r="J68" s="356"/>
      <c r="K68" s="356"/>
      <c r="L68" s="356"/>
      <c r="M68" s="356"/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6"/>
      <c r="AX68" s="356"/>
      <c r="AY68" s="356"/>
      <c r="AZ68" s="356"/>
      <c r="BA68" s="356"/>
      <c r="BB68" s="356"/>
      <c r="BC68" s="356"/>
      <c r="BD68" s="356"/>
      <c r="BE68" s="356"/>
      <c r="BF68" s="356"/>
      <c r="BG68" s="356"/>
      <c r="BH68" s="356"/>
      <c r="BI68" s="356"/>
      <c r="BJ68" s="356"/>
      <c r="BK68" s="356"/>
      <c r="BL68" s="356"/>
      <c r="BM68" s="356"/>
      <c r="BN68" s="356"/>
      <c r="BO68" s="356"/>
      <c r="BP68" s="356"/>
      <c r="BQ68" s="356"/>
      <c r="BR68" s="356"/>
      <c r="BS68" s="356"/>
      <c r="BT68" s="356"/>
      <c r="BU68" s="356"/>
      <c r="BV68" s="356"/>
      <c r="BW68" s="356"/>
      <c r="BX68" s="356"/>
      <c r="BY68" s="356"/>
      <c r="BZ68" s="356"/>
      <c r="CA68" s="356"/>
      <c r="CB68" s="356"/>
      <c r="CC68" s="356"/>
      <c r="CD68" s="356"/>
      <c r="CE68" s="356"/>
      <c r="CF68" s="356"/>
      <c r="CG68" s="356"/>
      <c r="CH68" s="356"/>
      <c r="CI68" s="356"/>
      <c r="CJ68" s="356"/>
      <c r="CK68" s="356"/>
      <c r="CL68" s="356"/>
      <c r="CM68" s="356"/>
      <c r="CN68" s="356"/>
      <c r="CO68" s="356"/>
      <c r="CP68" s="356"/>
      <c r="CQ68" s="356"/>
      <c r="CR68" s="356"/>
      <c r="CS68" s="356"/>
      <c r="CT68" s="356"/>
      <c r="CU68" s="356"/>
      <c r="CV68" s="356"/>
      <c r="CW68" s="356"/>
      <c r="CX68" s="356"/>
      <c r="CY68" s="356"/>
      <c r="CZ68" s="356"/>
      <c r="DA68" s="356"/>
      <c r="DB68" s="356"/>
      <c r="DC68" s="356"/>
      <c r="DD68" s="356"/>
      <c r="DE68" s="356"/>
      <c r="DF68" s="356"/>
      <c r="DG68" s="356"/>
    </row>
    <row r="69" spans="1:111" ht="20.100000000000001" customHeight="1" x14ac:dyDescent="0.25">
      <c r="A69" s="388" t="s">
        <v>221</v>
      </c>
      <c r="B69" s="397" t="s">
        <v>375</v>
      </c>
      <c r="C69" s="385">
        <v>3000000</v>
      </c>
      <c r="D69" s="390"/>
      <c r="E69" s="398">
        <f>ROUND((D67+D68),0)</f>
        <v>0</v>
      </c>
      <c r="F69" s="396"/>
      <c r="G69" s="356"/>
      <c r="H69" s="356"/>
      <c r="I69" s="356"/>
      <c r="J69" s="356"/>
      <c r="K69" s="356"/>
      <c r="L69" s="356"/>
      <c r="M69" s="356"/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356"/>
      <c r="AO69" s="356"/>
      <c r="AP69" s="356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  <c r="BH69" s="356"/>
      <c r="BI69" s="356"/>
      <c r="BJ69" s="356"/>
      <c r="BK69" s="356"/>
      <c r="BL69" s="356"/>
      <c r="BM69" s="356"/>
      <c r="BN69" s="356"/>
      <c r="BO69" s="356"/>
      <c r="BP69" s="356"/>
      <c r="BQ69" s="356"/>
      <c r="BR69" s="356"/>
      <c r="BS69" s="356"/>
      <c r="BT69" s="356"/>
      <c r="BU69" s="356"/>
      <c r="BV69" s="356"/>
      <c r="BW69" s="356"/>
      <c r="BX69" s="356"/>
      <c r="BY69" s="356"/>
      <c r="BZ69" s="356"/>
      <c r="CA69" s="356"/>
      <c r="CB69" s="356"/>
      <c r="CC69" s="356"/>
      <c r="CD69" s="356"/>
      <c r="CE69" s="356"/>
      <c r="CF69" s="356"/>
      <c r="CG69" s="356"/>
      <c r="CH69" s="356"/>
      <c r="CI69" s="356"/>
      <c r="CJ69" s="356"/>
      <c r="CK69" s="356"/>
      <c r="CL69" s="356"/>
      <c r="CM69" s="356"/>
      <c r="CN69" s="356"/>
      <c r="CO69" s="356"/>
      <c r="CP69" s="356"/>
      <c r="CQ69" s="356"/>
      <c r="CR69" s="356"/>
      <c r="CS69" s="356"/>
      <c r="CT69" s="356"/>
      <c r="CU69" s="356"/>
      <c r="CV69" s="356"/>
      <c r="CW69" s="356"/>
      <c r="CX69" s="356"/>
      <c r="CY69" s="356"/>
      <c r="CZ69" s="356"/>
      <c r="DA69" s="356"/>
      <c r="DB69" s="356"/>
      <c r="DC69" s="356"/>
      <c r="DD69" s="356"/>
      <c r="DE69" s="356"/>
      <c r="DF69" s="356"/>
      <c r="DG69" s="356"/>
    </row>
    <row r="70" spans="1:111" ht="20.100000000000001" customHeight="1" x14ac:dyDescent="0.25">
      <c r="A70" s="388" t="s">
        <v>222</v>
      </c>
      <c r="B70" s="397" t="s">
        <v>376</v>
      </c>
      <c r="C70" s="390"/>
      <c r="D70" s="390"/>
      <c r="E70" s="390"/>
      <c r="F70" s="398">
        <f>ROUND((E65+E69),0)</f>
        <v>0</v>
      </c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356"/>
      <c r="Z70" s="356"/>
      <c r="AA70" s="356"/>
      <c r="AB70" s="356"/>
      <c r="AC70" s="356"/>
      <c r="AD70" s="356"/>
      <c r="AE70" s="356"/>
      <c r="AF70" s="356"/>
      <c r="AG70" s="356"/>
      <c r="AH70" s="356"/>
      <c r="AI70" s="356"/>
      <c r="AJ70" s="356"/>
      <c r="AK70" s="356"/>
      <c r="AL70" s="356"/>
      <c r="AM70" s="356"/>
      <c r="AN70" s="356"/>
      <c r="AO70" s="356"/>
      <c r="AP70" s="356"/>
      <c r="AQ70" s="356"/>
      <c r="AR70" s="356"/>
      <c r="AS70" s="356"/>
      <c r="AT70" s="356"/>
      <c r="AU70" s="356"/>
      <c r="AV70" s="356"/>
      <c r="AW70" s="356"/>
      <c r="AX70" s="356"/>
      <c r="AY70" s="356"/>
      <c r="AZ70" s="356"/>
      <c r="BA70" s="356"/>
      <c r="BB70" s="356"/>
      <c r="BC70" s="356"/>
      <c r="BD70" s="356"/>
      <c r="BE70" s="356"/>
      <c r="BF70" s="356"/>
      <c r="BG70" s="356"/>
      <c r="BH70" s="356"/>
      <c r="BI70" s="356"/>
      <c r="BJ70" s="356"/>
      <c r="BK70" s="356"/>
      <c r="BL70" s="356"/>
      <c r="BM70" s="356"/>
      <c r="BN70" s="356"/>
      <c r="BO70" s="356"/>
      <c r="BP70" s="356"/>
      <c r="BQ70" s="356"/>
      <c r="BR70" s="356"/>
      <c r="BS70" s="356"/>
      <c r="BT70" s="356"/>
      <c r="BU70" s="356"/>
      <c r="BV70" s="356"/>
      <c r="BW70" s="356"/>
      <c r="BX70" s="356"/>
      <c r="BY70" s="356"/>
      <c r="BZ70" s="356"/>
      <c r="CA70" s="356"/>
      <c r="CB70" s="356"/>
      <c r="CC70" s="356"/>
      <c r="CD70" s="356"/>
      <c r="CE70" s="356"/>
      <c r="CF70" s="356"/>
      <c r="CG70" s="356"/>
      <c r="CH70" s="356"/>
      <c r="CI70" s="356"/>
      <c r="CJ70" s="356"/>
      <c r="CK70" s="356"/>
      <c r="CL70" s="356"/>
      <c r="CM70" s="356"/>
      <c r="CN70" s="356"/>
      <c r="CO70" s="356"/>
      <c r="CP70" s="356"/>
      <c r="CQ70" s="356"/>
      <c r="CR70" s="356"/>
      <c r="CS70" s="356"/>
      <c r="CT70" s="356"/>
      <c r="CU70" s="356"/>
      <c r="CV70" s="356"/>
      <c r="CW70" s="356"/>
      <c r="CX70" s="356"/>
      <c r="CY70" s="356"/>
      <c r="CZ70" s="356"/>
      <c r="DA70" s="356"/>
      <c r="DB70" s="356"/>
      <c r="DC70" s="356"/>
      <c r="DD70" s="356"/>
      <c r="DE70" s="356"/>
      <c r="DF70" s="356"/>
      <c r="DG70" s="356"/>
    </row>
    <row r="71" spans="1:111" ht="15.95" customHeight="1" x14ac:dyDescent="0.2">
      <c r="B71" s="356"/>
      <c r="C71" s="356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  <c r="AP71" s="356"/>
      <c r="AQ71" s="356"/>
      <c r="AR71" s="356"/>
      <c r="AS71" s="356"/>
      <c r="AT71" s="356"/>
      <c r="AU71" s="356"/>
      <c r="AV71" s="356"/>
      <c r="AW71" s="356"/>
      <c r="AX71" s="356"/>
      <c r="AY71" s="356"/>
      <c r="AZ71" s="356"/>
      <c r="BA71" s="356"/>
      <c r="BB71" s="356"/>
      <c r="BC71" s="356"/>
      <c r="BD71" s="356"/>
      <c r="BE71" s="356"/>
      <c r="BF71" s="356"/>
      <c r="BG71" s="356"/>
      <c r="BH71" s="356"/>
      <c r="BI71" s="356"/>
      <c r="BJ71" s="356"/>
      <c r="BK71" s="356"/>
      <c r="BL71" s="356"/>
      <c r="BM71" s="356"/>
      <c r="BN71" s="356"/>
      <c r="BO71" s="356"/>
      <c r="BP71" s="356"/>
      <c r="BQ71" s="356"/>
      <c r="BR71" s="356"/>
      <c r="BS71" s="356"/>
      <c r="BT71" s="356"/>
      <c r="BU71" s="356"/>
      <c r="BV71" s="356"/>
      <c r="BW71" s="356"/>
      <c r="BX71" s="356"/>
      <c r="BY71" s="356"/>
      <c r="BZ71" s="356"/>
      <c r="CA71" s="356"/>
      <c r="CB71" s="356"/>
      <c r="CC71" s="356"/>
      <c r="CD71" s="356"/>
      <c r="CE71" s="356"/>
      <c r="CF71" s="356"/>
      <c r="CG71" s="356"/>
      <c r="CH71" s="356"/>
      <c r="CI71" s="356"/>
      <c r="CJ71" s="356"/>
      <c r="CK71" s="356"/>
      <c r="CL71" s="356"/>
      <c r="CM71" s="356"/>
      <c r="CN71" s="356"/>
      <c r="CO71" s="356"/>
      <c r="CP71" s="356"/>
      <c r="CQ71" s="356"/>
      <c r="CR71" s="356"/>
      <c r="CS71" s="356"/>
      <c r="CT71" s="356"/>
      <c r="CU71" s="356"/>
      <c r="CV71" s="356"/>
      <c r="CW71" s="356"/>
      <c r="CX71" s="356"/>
      <c r="CY71" s="356"/>
      <c r="CZ71" s="356"/>
      <c r="DA71" s="356"/>
      <c r="DB71" s="356"/>
      <c r="DC71" s="356"/>
      <c r="DD71" s="356"/>
      <c r="DE71" s="356"/>
      <c r="DF71" s="356"/>
      <c r="DG71" s="356"/>
    </row>
    <row r="72" spans="1:111" ht="15.95" customHeight="1" x14ac:dyDescent="0.2">
      <c r="B72" s="356"/>
      <c r="C72" s="356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  <c r="AE72" s="356"/>
      <c r="AF72" s="356"/>
      <c r="AG72" s="356"/>
      <c r="AH72" s="356"/>
      <c r="AI72" s="356"/>
      <c r="AJ72" s="356"/>
      <c r="AK72" s="356"/>
      <c r="AL72" s="356"/>
      <c r="AM72" s="356"/>
      <c r="AN72" s="356"/>
      <c r="AO72" s="356"/>
      <c r="AP72" s="356"/>
      <c r="AQ72" s="356"/>
      <c r="AR72" s="356"/>
      <c r="AS72" s="356"/>
      <c r="AT72" s="356"/>
      <c r="AU72" s="356"/>
      <c r="AV72" s="356"/>
      <c r="AW72" s="356"/>
      <c r="AX72" s="356"/>
      <c r="AY72" s="356"/>
      <c r="AZ72" s="356"/>
      <c r="BA72" s="356"/>
      <c r="BB72" s="356"/>
      <c r="BC72" s="356"/>
      <c r="BD72" s="356"/>
      <c r="BE72" s="356"/>
      <c r="BF72" s="356"/>
      <c r="BG72" s="356"/>
      <c r="BH72" s="356"/>
      <c r="BI72" s="356"/>
      <c r="BJ72" s="356"/>
      <c r="BK72" s="356"/>
      <c r="BL72" s="356"/>
      <c r="BM72" s="356"/>
      <c r="BN72" s="356"/>
      <c r="BO72" s="356"/>
      <c r="BP72" s="356"/>
      <c r="BQ72" s="356"/>
      <c r="BR72" s="356"/>
      <c r="BS72" s="356"/>
      <c r="BT72" s="356"/>
      <c r="BU72" s="356"/>
      <c r="BV72" s="356"/>
      <c r="BW72" s="356"/>
      <c r="BX72" s="356"/>
      <c r="BY72" s="356"/>
      <c r="BZ72" s="356"/>
      <c r="CA72" s="356"/>
      <c r="CB72" s="356"/>
      <c r="CC72" s="356"/>
      <c r="CD72" s="356"/>
      <c r="CE72" s="356"/>
      <c r="CF72" s="356"/>
      <c r="CG72" s="356"/>
      <c r="CH72" s="356"/>
      <c r="CI72" s="356"/>
      <c r="CJ72" s="356"/>
      <c r="CK72" s="356"/>
      <c r="CL72" s="356"/>
      <c r="CM72" s="356"/>
      <c r="CN72" s="356"/>
      <c r="CO72" s="356"/>
      <c r="CP72" s="356"/>
      <c r="CQ72" s="356"/>
      <c r="CR72" s="356"/>
      <c r="CS72" s="356"/>
      <c r="CT72" s="356"/>
      <c r="CU72" s="356"/>
      <c r="CV72" s="356"/>
      <c r="CW72" s="356"/>
      <c r="CX72" s="356"/>
      <c r="CY72" s="356"/>
      <c r="CZ72" s="356"/>
      <c r="DA72" s="356"/>
      <c r="DB72" s="356"/>
      <c r="DC72" s="356"/>
      <c r="DD72" s="356"/>
      <c r="DE72" s="356"/>
      <c r="DF72" s="356"/>
      <c r="DG72" s="356"/>
    </row>
    <row r="73" spans="1:111" ht="15.95" customHeight="1" x14ac:dyDescent="0.2">
      <c r="B73" s="356"/>
      <c r="C73" s="356"/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356"/>
      <c r="V73" s="356"/>
      <c r="W73" s="356"/>
      <c r="X73" s="356"/>
      <c r="Y73" s="356"/>
      <c r="Z73" s="356"/>
      <c r="AA73" s="356"/>
      <c r="AB73" s="356"/>
      <c r="AC73" s="356"/>
      <c r="AD73" s="356"/>
      <c r="AE73" s="356"/>
      <c r="AF73" s="356"/>
      <c r="AG73" s="356"/>
      <c r="AH73" s="356"/>
      <c r="AI73" s="356"/>
      <c r="AJ73" s="356"/>
      <c r="AK73" s="356"/>
      <c r="AL73" s="356"/>
      <c r="AM73" s="356"/>
      <c r="AN73" s="356"/>
      <c r="AO73" s="356"/>
      <c r="AP73" s="356"/>
      <c r="AQ73" s="356"/>
      <c r="AR73" s="356"/>
      <c r="AS73" s="356"/>
      <c r="AT73" s="356"/>
      <c r="AU73" s="356"/>
      <c r="AV73" s="356"/>
      <c r="AW73" s="356"/>
      <c r="AX73" s="356"/>
      <c r="AY73" s="356"/>
      <c r="AZ73" s="356"/>
      <c r="BA73" s="356"/>
      <c r="BB73" s="356"/>
      <c r="BC73" s="356"/>
      <c r="BD73" s="356"/>
      <c r="BE73" s="356"/>
      <c r="BF73" s="356"/>
      <c r="BG73" s="356"/>
      <c r="BH73" s="356"/>
      <c r="BI73" s="356"/>
      <c r="BJ73" s="356"/>
      <c r="BK73" s="356"/>
      <c r="BL73" s="356"/>
      <c r="BM73" s="356"/>
      <c r="BN73" s="356"/>
      <c r="BO73" s="356"/>
      <c r="BP73" s="356"/>
      <c r="BQ73" s="356"/>
      <c r="BR73" s="356"/>
      <c r="BS73" s="356"/>
      <c r="BT73" s="356"/>
      <c r="BU73" s="356"/>
      <c r="BV73" s="356"/>
      <c r="BW73" s="356"/>
      <c r="BX73" s="356"/>
      <c r="BY73" s="356"/>
      <c r="BZ73" s="356"/>
      <c r="CA73" s="356"/>
      <c r="CB73" s="356"/>
      <c r="CC73" s="356"/>
      <c r="CD73" s="356"/>
      <c r="CE73" s="356"/>
      <c r="CF73" s="356"/>
      <c r="CG73" s="356"/>
      <c r="CH73" s="356"/>
      <c r="CI73" s="356"/>
      <c r="CJ73" s="356"/>
      <c r="CK73" s="356"/>
      <c r="CL73" s="356"/>
      <c r="CM73" s="356"/>
      <c r="CN73" s="356"/>
      <c r="CO73" s="356"/>
      <c r="CP73" s="356"/>
      <c r="CQ73" s="356"/>
      <c r="CR73" s="356"/>
      <c r="CS73" s="356"/>
      <c r="CT73" s="356"/>
      <c r="CU73" s="356"/>
      <c r="CV73" s="356"/>
      <c r="CW73" s="356"/>
      <c r="CX73" s="356"/>
      <c r="CY73" s="356"/>
      <c r="CZ73" s="356"/>
      <c r="DA73" s="356"/>
      <c r="DB73" s="356"/>
      <c r="DC73" s="356"/>
      <c r="DD73" s="356"/>
      <c r="DE73" s="356"/>
      <c r="DF73" s="356"/>
      <c r="DG73" s="356"/>
    </row>
    <row r="74" spans="1:111" ht="15.95" customHeight="1" x14ac:dyDescent="0.2">
      <c r="B74" s="356"/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  <c r="AL74" s="356"/>
      <c r="AM74" s="356"/>
      <c r="AN74" s="356"/>
      <c r="AO74" s="356"/>
      <c r="AP74" s="356"/>
      <c r="AQ74" s="356"/>
      <c r="AR74" s="356"/>
      <c r="AS74" s="356"/>
      <c r="AT74" s="356"/>
      <c r="AU74" s="356"/>
      <c r="AV74" s="356"/>
      <c r="AW74" s="356"/>
      <c r="AX74" s="356"/>
      <c r="AY74" s="356"/>
      <c r="AZ74" s="356"/>
      <c r="BA74" s="356"/>
      <c r="BB74" s="356"/>
      <c r="BC74" s="356"/>
      <c r="BD74" s="356"/>
      <c r="BE74" s="356"/>
      <c r="BF74" s="356"/>
      <c r="BG74" s="356"/>
      <c r="BH74" s="356"/>
      <c r="BI74" s="356"/>
      <c r="BJ74" s="356"/>
      <c r="BK74" s="356"/>
      <c r="BL74" s="356"/>
      <c r="BM74" s="356"/>
      <c r="BN74" s="356"/>
      <c r="BO74" s="356"/>
      <c r="BP74" s="356"/>
      <c r="BQ74" s="356"/>
      <c r="BR74" s="356"/>
      <c r="BS74" s="356"/>
      <c r="BT74" s="356"/>
      <c r="BU74" s="356"/>
      <c r="BV74" s="356"/>
      <c r="BW74" s="356"/>
      <c r="BX74" s="356"/>
      <c r="BY74" s="356"/>
      <c r="BZ74" s="356"/>
      <c r="CA74" s="356"/>
      <c r="CB74" s="356"/>
      <c r="CC74" s="356"/>
      <c r="CD74" s="356"/>
      <c r="CE74" s="356"/>
      <c r="CF74" s="356"/>
      <c r="CG74" s="356"/>
      <c r="CH74" s="356"/>
      <c r="CI74" s="356"/>
      <c r="CJ74" s="356"/>
      <c r="CK74" s="356"/>
      <c r="CL74" s="356"/>
      <c r="CM74" s="356"/>
      <c r="CN74" s="356"/>
      <c r="CO74" s="356"/>
      <c r="CP74" s="356"/>
      <c r="CQ74" s="356"/>
      <c r="CR74" s="356"/>
      <c r="CS74" s="356"/>
      <c r="CT74" s="356"/>
      <c r="CU74" s="356"/>
      <c r="CV74" s="356"/>
      <c r="CW74" s="356"/>
      <c r="CX74" s="356"/>
      <c r="CY74" s="356"/>
      <c r="CZ74" s="356"/>
      <c r="DA74" s="356"/>
      <c r="DB74" s="356"/>
      <c r="DC74" s="356"/>
      <c r="DD74" s="356"/>
      <c r="DE74" s="356"/>
      <c r="DF74" s="356"/>
      <c r="DG74" s="356"/>
    </row>
    <row r="75" spans="1:111" ht="15.95" customHeight="1" x14ac:dyDescent="0.2">
      <c r="B75" s="356"/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6"/>
      <c r="AM75" s="356"/>
      <c r="AN75" s="356"/>
      <c r="AO75" s="356"/>
      <c r="AP75" s="356"/>
      <c r="AQ75" s="356"/>
      <c r="AR75" s="356"/>
      <c r="AS75" s="356"/>
      <c r="AT75" s="356"/>
      <c r="AU75" s="356"/>
      <c r="AV75" s="356"/>
      <c r="AW75" s="356"/>
      <c r="AX75" s="356"/>
      <c r="AY75" s="356"/>
      <c r="AZ75" s="356"/>
      <c r="BA75" s="356"/>
      <c r="BB75" s="356"/>
      <c r="BC75" s="356"/>
      <c r="BD75" s="356"/>
      <c r="BE75" s="356"/>
      <c r="BF75" s="356"/>
      <c r="BG75" s="356"/>
      <c r="BH75" s="356"/>
      <c r="BI75" s="356"/>
      <c r="BJ75" s="356"/>
      <c r="BK75" s="356"/>
      <c r="BL75" s="356"/>
      <c r="BM75" s="356"/>
      <c r="BN75" s="356"/>
      <c r="BO75" s="356"/>
      <c r="BP75" s="356"/>
      <c r="BQ75" s="356"/>
      <c r="BR75" s="356"/>
      <c r="BS75" s="356"/>
      <c r="BT75" s="356"/>
      <c r="BU75" s="356"/>
      <c r="BV75" s="356"/>
      <c r="BW75" s="356"/>
      <c r="BX75" s="356"/>
      <c r="BY75" s="356"/>
      <c r="BZ75" s="356"/>
      <c r="CA75" s="356"/>
      <c r="CB75" s="356"/>
      <c r="CC75" s="356"/>
      <c r="CD75" s="356"/>
      <c r="CE75" s="356"/>
      <c r="CF75" s="356"/>
      <c r="CG75" s="356"/>
      <c r="CH75" s="356"/>
      <c r="CI75" s="356"/>
      <c r="CJ75" s="356"/>
      <c r="CK75" s="356"/>
      <c r="CL75" s="356"/>
      <c r="CM75" s="356"/>
      <c r="CN75" s="356"/>
      <c r="CO75" s="356"/>
      <c r="CP75" s="356"/>
      <c r="CQ75" s="356"/>
      <c r="CR75" s="356"/>
      <c r="CS75" s="356"/>
      <c r="CT75" s="356"/>
      <c r="CU75" s="356"/>
      <c r="CV75" s="356"/>
      <c r="CW75" s="356"/>
      <c r="CX75" s="356"/>
      <c r="CY75" s="356"/>
      <c r="CZ75" s="356"/>
      <c r="DA75" s="356"/>
      <c r="DB75" s="356"/>
      <c r="DC75" s="356"/>
      <c r="DD75" s="356"/>
      <c r="DE75" s="356"/>
      <c r="DF75" s="356"/>
      <c r="DG75" s="356"/>
    </row>
    <row r="76" spans="1:111" ht="15.95" customHeight="1" x14ac:dyDescent="0.2"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  <c r="AE76" s="356"/>
      <c r="AF76" s="356"/>
      <c r="AG76" s="356"/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 s="356"/>
      <c r="AS76" s="356"/>
      <c r="AT76" s="356"/>
      <c r="AU76" s="356"/>
      <c r="AV76" s="356"/>
      <c r="AW76" s="356"/>
      <c r="AX76" s="356"/>
      <c r="AY76" s="356"/>
      <c r="AZ76" s="356"/>
      <c r="BA76" s="356"/>
      <c r="BB76" s="356"/>
      <c r="BC76" s="356"/>
      <c r="BD76" s="356"/>
      <c r="BE76" s="356"/>
      <c r="BF76" s="356"/>
      <c r="BG76" s="356"/>
      <c r="BH76" s="356"/>
      <c r="BI76" s="356"/>
      <c r="BJ76" s="356"/>
      <c r="BK76" s="356"/>
      <c r="BL76" s="356"/>
      <c r="BM76" s="356"/>
      <c r="BN76" s="356"/>
      <c r="BO76" s="356"/>
      <c r="BP76" s="356"/>
      <c r="BQ76" s="356"/>
      <c r="BR76" s="356"/>
      <c r="BS76" s="356"/>
      <c r="BT76" s="356"/>
      <c r="BU76" s="356"/>
      <c r="BV76" s="356"/>
      <c r="BW76" s="356"/>
      <c r="BX76" s="356"/>
      <c r="BY76" s="356"/>
      <c r="BZ76" s="356"/>
      <c r="CA76" s="356"/>
      <c r="CB76" s="356"/>
      <c r="CC76" s="356"/>
      <c r="CD76" s="356"/>
      <c r="CE76" s="356"/>
      <c r="CF76" s="356"/>
      <c r="CG76" s="356"/>
      <c r="CH76" s="356"/>
      <c r="CI76" s="356"/>
      <c r="CJ76" s="356"/>
      <c r="CK76" s="356"/>
      <c r="CL76" s="356"/>
      <c r="CM76" s="356"/>
      <c r="CN76" s="356"/>
      <c r="CO76" s="356"/>
      <c r="CP76" s="356"/>
      <c r="CQ76" s="356"/>
      <c r="CR76" s="356"/>
      <c r="CS76" s="356"/>
      <c r="CT76" s="356"/>
      <c r="CU76" s="356"/>
      <c r="CV76" s="356"/>
      <c r="CW76" s="356"/>
      <c r="CX76" s="356"/>
      <c r="CY76" s="356"/>
      <c r="CZ76" s="356"/>
      <c r="DA76" s="356"/>
      <c r="DB76" s="356"/>
      <c r="DC76" s="356"/>
      <c r="DD76" s="356"/>
      <c r="DE76" s="356"/>
      <c r="DF76" s="356"/>
      <c r="DG76" s="356"/>
    </row>
    <row r="77" spans="1:111" ht="15.95" customHeight="1" x14ac:dyDescent="0.2">
      <c r="B77" s="356"/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6"/>
      <c r="BD77" s="356"/>
      <c r="BE77" s="356"/>
      <c r="BF77" s="356"/>
      <c r="BG77" s="356"/>
      <c r="BH77" s="356"/>
      <c r="BI77" s="356"/>
      <c r="BJ77" s="356"/>
      <c r="BK77" s="356"/>
      <c r="BL77" s="356"/>
      <c r="BM77" s="356"/>
      <c r="BN77" s="356"/>
      <c r="BO77" s="356"/>
      <c r="BP77" s="356"/>
      <c r="BQ77" s="356"/>
      <c r="BR77" s="356"/>
      <c r="BS77" s="356"/>
      <c r="BT77" s="356"/>
      <c r="BU77" s="356"/>
      <c r="BV77" s="356"/>
      <c r="BW77" s="356"/>
      <c r="BX77" s="356"/>
      <c r="BY77" s="356"/>
      <c r="BZ77" s="356"/>
      <c r="CA77" s="356"/>
      <c r="CB77" s="356"/>
      <c r="CC77" s="356"/>
      <c r="CD77" s="356"/>
      <c r="CE77" s="356"/>
      <c r="CF77" s="356"/>
      <c r="CG77" s="356"/>
      <c r="CH77" s="356"/>
      <c r="CI77" s="356"/>
      <c r="CJ77" s="356"/>
      <c r="CK77" s="356"/>
      <c r="CL77" s="356"/>
      <c r="CM77" s="356"/>
      <c r="CN77" s="356"/>
      <c r="CO77" s="356"/>
      <c r="CP77" s="356"/>
      <c r="CQ77" s="356"/>
      <c r="CR77" s="356"/>
      <c r="CS77" s="356"/>
      <c r="CT77" s="356"/>
      <c r="CU77" s="356"/>
      <c r="CV77" s="356"/>
      <c r="CW77" s="356"/>
      <c r="CX77" s="356"/>
      <c r="CY77" s="356"/>
      <c r="CZ77" s="356"/>
      <c r="DA77" s="356"/>
      <c r="DB77" s="356"/>
      <c r="DC77" s="356"/>
      <c r="DD77" s="356"/>
      <c r="DE77" s="356"/>
      <c r="DF77" s="356"/>
      <c r="DG77" s="356"/>
    </row>
    <row r="78" spans="1:111" ht="15.95" customHeight="1" x14ac:dyDescent="0.2">
      <c r="B78" s="356"/>
      <c r="C78" s="356"/>
      <c r="D78" s="356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BB78" s="356"/>
      <c r="BC78" s="356"/>
      <c r="BD78" s="356"/>
      <c r="BE78" s="356"/>
      <c r="BF78" s="356"/>
      <c r="BG78" s="356"/>
      <c r="BH78" s="356"/>
      <c r="BI78" s="356"/>
      <c r="BJ78" s="356"/>
      <c r="BK78" s="356"/>
      <c r="BL78" s="356"/>
      <c r="BM78" s="356"/>
      <c r="BN78" s="356"/>
      <c r="BO78" s="356"/>
      <c r="BP78" s="356"/>
      <c r="BQ78" s="356"/>
      <c r="BR78" s="356"/>
      <c r="BS78" s="356"/>
      <c r="BT78" s="356"/>
      <c r="BU78" s="356"/>
      <c r="BV78" s="356"/>
      <c r="BW78" s="356"/>
      <c r="BX78" s="356"/>
      <c r="BY78" s="356"/>
      <c r="BZ78" s="356"/>
      <c r="CA78" s="356"/>
      <c r="CB78" s="356"/>
      <c r="CC78" s="356"/>
      <c r="CD78" s="356"/>
      <c r="CE78" s="356"/>
      <c r="CF78" s="356"/>
      <c r="CG78" s="356"/>
      <c r="CH78" s="356"/>
      <c r="CI78" s="356"/>
      <c r="CJ78" s="356"/>
      <c r="CK78" s="356"/>
      <c r="CL78" s="356"/>
      <c r="CM78" s="356"/>
      <c r="CN78" s="356"/>
      <c r="CO78" s="356"/>
      <c r="CP78" s="356"/>
      <c r="CQ78" s="356"/>
      <c r="CR78" s="356"/>
      <c r="CS78" s="356"/>
      <c r="CT78" s="356"/>
      <c r="CU78" s="356"/>
      <c r="CV78" s="356"/>
      <c r="CW78" s="356"/>
      <c r="CX78" s="356"/>
      <c r="CY78" s="356"/>
      <c r="CZ78" s="356"/>
      <c r="DA78" s="356"/>
      <c r="DB78" s="356"/>
      <c r="DC78" s="356"/>
      <c r="DD78" s="356"/>
      <c r="DE78" s="356"/>
      <c r="DF78" s="356"/>
      <c r="DG78" s="356"/>
    </row>
    <row r="79" spans="1:111" ht="15.95" customHeight="1" x14ac:dyDescent="0.2">
      <c r="B79" s="356"/>
      <c r="C79" s="356"/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6"/>
      <c r="Y79" s="356"/>
      <c r="Z79" s="356"/>
      <c r="AA79" s="356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  <c r="AO79" s="356"/>
      <c r="AP79" s="356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6"/>
      <c r="BF79" s="356"/>
      <c r="BG79" s="356"/>
      <c r="BH79" s="356"/>
      <c r="BI79" s="356"/>
      <c r="BJ79" s="356"/>
      <c r="BK79" s="356"/>
      <c r="BL79" s="356"/>
      <c r="BM79" s="356"/>
      <c r="BN79" s="356"/>
      <c r="BO79" s="356"/>
      <c r="BP79" s="356"/>
      <c r="BQ79" s="356"/>
      <c r="BR79" s="356"/>
      <c r="BS79" s="356"/>
      <c r="BT79" s="356"/>
      <c r="BU79" s="356"/>
      <c r="BV79" s="356"/>
      <c r="BW79" s="356"/>
      <c r="BX79" s="356"/>
      <c r="BY79" s="356"/>
      <c r="BZ79" s="356"/>
      <c r="CA79" s="356"/>
      <c r="CB79" s="356"/>
      <c r="CC79" s="356"/>
      <c r="CD79" s="356"/>
      <c r="CE79" s="356"/>
      <c r="CF79" s="356"/>
      <c r="CG79" s="356"/>
      <c r="CH79" s="356"/>
      <c r="CI79" s="356"/>
      <c r="CJ79" s="356"/>
      <c r="CK79" s="356"/>
      <c r="CL79" s="356"/>
      <c r="CM79" s="356"/>
      <c r="CN79" s="356"/>
      <c r="CO79" s="356"/>
      <c r="CP79" s="356"/>
      <c r="CQ79" s="356"/>
      <c r="CR79" s="356"/>
      <c r="CS79" s="356"/>
      <c r="CT79" s="356"/>
      <c r="CU79" s="356"/>
      <c r="CV79" s="356"/>
      <c r="CW79" s="356"/>
      <c r="CX79" s="356"/>
      <c r="CY79" s="356"/>
      <c r="CZ79" s="356"/>
      <c r="DA79" s="356"/>
      <c r="DB79" s="356"/>
      <c r="DC79" s="356"/>
      <c r="DD79" s="356"/>
      <c r="DE79" s="356"/>
      <c r="DF79" s="356"/>
      <c r="DG79" s="356"/>
    </row>
    <row r="80" spans="1:111" ht="15.95" customHeight="1" x14ac:dyDescent="0.2">
      <c r="B80" s="356"/>
      <c r="C80" s="356"/>
      <c r="D80" s="356"/>
      <c r="E80" s="356"/>
      <c r="F80" s="356"/>
      <c r="G80" s="356"/>
      <c r="H80" s="356"/>
      <c r="I80" s="356"/>
      <c r="J80" s="356"/>
      <c r="K80" s="356"/>
      <c r="L80" s="356"/>
      <c r="M80" s="356"/>
      <c r="N80" s="356"/>
      <c r="O80" s="356"/>
      <c r="P80" s="356"/>
      <c r="Q80" s="356"/>
      <c r="R80" s="356"/>
      <c r="S80" s="356"/>
      <c r="T80" s="356"/>
      <c r="U80" s="356"/>
      <c r="V80" s="356"/>
      <c r="W80" s="356"/>
      <c r="X80" s="356"/>
      <c r="Y80" s="356"/>
      <c r="Z80" s="356"/>
      <c r="AA80" s="356"/>
      <c r="AB80" s="356"/>
      <c r="AC80" s="356"/>
      <c r="AD80" s="356"/>
      <c r="AE80" s="356"/>
      <c r="AF80" s="356"/>
      <c r="AG80" s="356"/>
      <c r="AH80" s="356"/>
      <c r="AI80" s="356"/>
      <c r="AJ80" s="356"/>
      <c r="AK80" s="356"/>
      <c r="AL80" s="356"/>
      <c r="AM80" s="356"/>
      <c r="AN80" s="356"/>
      <c r="AO80" s="356"/>
      <c r="AP80" s="356"/>
      <c r="AQ80" s="356"/>
      <c r="AR80" s="356"/>
      <c r="AS80" s="356"/>
      <c r="AT80" s="356"/>
      <c r="AU80" s="356"/>
      <c r="AV80" s="356"/>
      <c r="AW80" s="356"/>
      <c r="AX80" s="356"/>
      <c r="AY80" s="356"/>
      <c r="AZ80" s="356"/>
      <c r="BA80" s="356"/>
      <c r="BB80" s="356"/>
      <c r="BC80" s="356"/>
      <c r="BD80" s="356"/>
      <c r="BE80" s="356"/>
      <c r="BF80" s="356"/>
      <c r="BG80" s="356"/>
      <c r="BH80" s="356"/>
      <c r="BI80" s="356"/>
      <c r="BJ80" s="356"/>
      <c r="BK80" s="356"/>
      <c r="BL80" s="356"/>
      <c r="BM80" s="356"/>
      <c r="BN80" s="356"/>
      <c r="BO80" s="356"/>
      <c r="BP80" s="356"/>
      <c r="BQ80" s="356"/>
      <c r="BR80" s="356"/>
      <c r="BS80" s="356"/>
      <c r="BT80" s="356"/>
      <c r="BU80" s="356"/>
      <c r="BV80" s="356"/>
      <c r="BW80" s="356"/>
      <c r="BX80" s="356"/>
      <c r="BY80" s="356"/>
      <c r="BZ80" s="356"/>
      <c r="CA80" s="356"/>
      <c r="CB80" s="356"/>
      <c r="CC80" s="356"/>
      <c r="CD80" s="356"/>
      <c r="CE80" s="356"/>
      <c r="CF80" s="356"/>
      <c r="CG80" s="356"/>
      <c r="CH80" s="356"/>
      <c r="CI80" s="356"/>
      <c r="CJ80" s="356"/>
      <c r="CK80" s="356"/>
      <c r="CL80" s="356"/>
      <c r="CM80" s="356"/>
      <c r="CN80" s="356"/>
      <c r="CO80" s="356"/>
      <c r="CP80" s="356"/>
      <c r="CQ80" s="356"/>
      <c r="CR80" s="356"/>
      <c r="CS80" s="356"/>
      <c r="CT80" s="356"/>
      <c r="CU80" s="356"/>
      <c r="CV80" s="356"/>
      <c r="CW80" s="356"/>
      <c r="CX80" s="356"/>
      <c r="CY80" s="356"/>
      <c r="CZ80" s="356"/>
      <c r="DA80" s="356"/>
      <c r="DB80" s="356"/>
      <c r="DC80" s="356"/>
      <c r="DD80" s="356"/>
      <c r="DE80" s="356"/>
      <c r="DF80" s="356"/>
      <c r="DG80" s="356"/>
    </row>
    <row r="81" spans="2:111" ht="15.95" customHeight="1" x14ac:dyDescent="0.2">
      <c r="B81" s="356"/>
      <c r="C81" s="356"/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6"/>
      <c r="X81" s="356"/>
      <c r="Y81" s="356"/>
      <c r="Z81" s="356"/>
      <c r="AA81" s="356"/>
      <c r="AB81" s="356"/>
      <c r="AC81" s="356"/>
      <c r="AD81" s="356"/>
      <c r="AE81" s="356"/>
      <c r="AF81" s="356"/>
      <c r="AG81" s="356"/>
      <c r="AH81" s="356"/>
      <c r="AI81" s="356"/>
      <c r="AJ81" s="356"/>
      <c r="AK81" s="356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6"/>
      <c r="AW81" s="356"/>
      <c r="AX81" s="356"/>
      <c r="AY81" s="356"/>
      <c r="AZ81" s="356"/>
      <c r="BA81" s="356"/>
      <c r="BB81" s="356"/>
      <c r="BC81" s="356"/>
      <c r="BD81" s="356"/>
      <c r="BE81" s="356"/>
      <c r="BF81" s="356"/>
      <c r="BG81" s="356"/>
      <c r="BH81" s="356"/>
      <c r="BI81" s="356"/>
      <c r="BJ81" s="356"/>
      <c r="BK81" s="356"/>
      <c r="BL81" s="356"/>
      <c r="BM81" s="356"/>
      <c r="BN81" s="356"/>
      <c r="BO81" s="356"/>
      <c r="BP81" s="356"/>
      <c r="BQ81" s="356"/>
      <c r="BR81" s="356"/>
      <c r="BS81" s="356"/>
      <c r="BT81" s="356"/>
      <c r="BU81" s="356"/>
      <c r="BV81" s="356"/>
      <c r="BW81" s="356"/>
      <c r="BX81" s="356"/>
      <c r="BY81" s="356"/>
      <c r="BZ81" s="356"/>
      <c r="CA81" s="356"/>
      <c r="CB81" s="356"/>
      <c r="CC81" s="356"/>
      <c r="CD81" s="356"/>
      <c r="CE81" s="356"/>
      <c r="CF81" s="356"/>
      <c r="CG81" s="356"/>
      <c r="CH81" s="356"/>
      <c r="CI81" s="356"/>
      <c r="CJ81" s="356"/>
      <c r="CK81" s="356"/>
      <c r="CL81" s="356"/>
      <c r="CM81" s="356"/>
      <c r="CN81" s="356"/>
      <c r="CO81" s="356"/>
      <c r="CP81" s="356"/>
      <c r="CQ81" s="356"/>
      <c r="CR81" s="356"/>
      <c r="CS81" s="356"/>
      <c r="CT81" s="356"/>
      <c r="CU81" s="356"/>
      <c r="CV81" s="356"/>
      <c r="CW81" s="356"/>
      <c r="CX81" s="356"/>
      <c r="CY81" s="356"/>
      <c r="CZ81" s="356"/>
      <c r="DA81" s="356"/>
      <c r="DB81" s="356"/>
      <c r="DC81" s="356"/>
      <c r="DD81" s="356"/>
      <c r="DE81" s="356"/>
      <c r="DF81" s="356"/>
      <c r="DG81" s="356"/>
    </row>
    <row r="82" spans="2:111" ht="15.95" customHeight="1" x14ac:dyDescent="0.2">
      <c r="B82" s="356"/>
      <c r="C82" s="356"/>
      <c r="D82" s="356"/>
      <c r="E82" s="356"/>
      <c r="F82" s="356"/>
      <c r="G82" s="356"/>
      <c r="H82" s="356"/>
      <c r="I82" s="356"/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356"/>
      <c r="U82" s="356"/>
      <c r="V82" s="356"/>
      <c r="W82" s="356"/>
      <c r="X82" s="356"/>
      <c r="Y82" s="356"/>
      <c r="Z82" s="356"/>
      <c r="AA82" s="356"/>
      <c r="AB82" s="356"/>
      <c r="AC82" s="356"/>
      <c r="AD82" s="356"/>
      <c r="AE82" s="356"/>
      <c r="AF82" s="356"/>
      <c r="AG82" s="356"/>
      <c r="AH82" s="356"/>
      <c r="AI82" s="356"/>
      <c r="AJ82" s="356"/>
      <c r="AK82" s="356"/>
      <c r="AL82" s="356"/>
      <c r="AM82" s="356"/>
      <c r="AN82" s="356"/>
      <c r="AO82" s="356"/>
      <c r="AP82" s="356"/>
      <c r="AQ82" s="356"/>
      <c r="AR82" s="356"/>
      <c r="AS82" s="356"/>
      <c r="AT82" s="356"/>
      <c r="AU82" s="356"/>
      <c r="AV82" s="356"/>
      <c r="AW82" s="356"/>
      <c r="AX82" s="356"/>
      <c r="AY82" s="356"/>
      <c r="AZ82" s="356"/>
      <c r="BA82" s="356"/>
      <c r="BB82" s="356"/>
      <c r="BC82" s="356"/>
      <c r="BD82" s="356"/>
      <c r="BE82" s="356"/>
      <c r="BF82" s="356"/>
      <c r="BG82" s="356"/>
      <c r="BH82" s="356"/>
      <c r="BI82" s="356"/>
      <c r="BJ82" s="356"/>
      <c r="BK82" s="356"/>
      <c r="BL82" s="356"/>
      <c r="BM82" s="356"/>
      <c r="BN82" s="356"/>
      <c r="BO82" s="356"/>
      <c r="BP82" s="356"/>
      <c r="BQ82" s="356"/>
      <c r="BR82" s="356"/>
      <c r="BS82" s="356"/>
      <c r="BT82" s="356"/>
      <c r="BU82" s="356"/>
      <c r="BV82" s="356"/>
      <c r="BW82" s="356"/>
      <c r="BX82" s="356"/>
      <c r="BY82" s="356"/>
      <c r="BZ82" s="356"/>
      <c r="CA82" s="356"/>
      <c r="CB82" s="356"/>
      <c r="CC82" s="356"/>
      <c r="CD82" s="356"/>
      <c r="CE82" s="356"/>
      <c r="CF82" s="356"/>
      <c r="CG82" s="356"/>
      <c r="CH82" s="356"/>
      <c r="CI82" s="356"/>
      <c r="CJ82" s="356"/>
      <c r="CK82" s="356"/>
      <c r="CL82" s="356"/>
      <c r="CM82" s="356"/>
      <c r="CN82" s="356"/>
      <c r="CO82" s="356"/>
      <c r="CP82" s="356"/>
      <c r="CQ82" s="356"/>
      <c r="CR82" s="356"/>
      <c r="CS82" s="356"/>
      <c r="CT82" s="356"/>
      <c r="CU82" s="356"/>
      <c r="CV82" s="356"/>
      <c r="CW82" s="356"/>
      <c r="CX82" s="356"/>
      <c r="CY82" s="356"/>
      <c r="CZ82" s="356"/>
      <c r="DA82" s="356"/>
      <c r="DB82" s="356"/>
      <c r="DC82" s="356"/>
      <c r="DD82" s="356"/>
      <c r="DE82" s="356"/>
      <c r="DF82" s="356"/>
      <c r="DG82" s="356"/>
    </row>
    <row r="83" spans="2:111" ht="15.95" customHeight="1" x14ac:dyDescent="0.2">
      <c r="B83" s="356"/>
      <c r="C83" s="356"/>
      <c r="D83" s="356"/>
      <c r="E83" s="356"/>
      <c r="F83" s="356"/>
      <c r="G83" s="356"/>
      <c r="H83" s="356"/>
      <c r="I83" s="356"/>
      <c r="J83" s="356"/>
      <c r="K83" s="356"/>
      <c r="L83" s="356"/>
      <c r="M83" s="356"/>
      <c r="N83" s="356"/>
      <c r="O83" s="356"/>
      <c r="P83" s="356"/>
      <c r="Q83" s="356"/>
      <c r="R83" s="356"/>
      <c r="S83" s="356"/>
      <c r="T83" s="356"/>
      <c r="U83" s="356"/>
      <c r="V83" s="356"/>
      <c r="W83" s="356"/>
      <c r="X83" s="356"/>
      <c r="Y83" s="356"/>
      <c r="Z83" s="356"/>
      <c r="AA83" s="356"/>
      <c r="AB83" s="356"/>
      <c r="AC83" s="356"/>
      <c r="AD83" s="356"/>
      <c r="AE83" s="356"/>
      <c r="AF83" s="356"/>
      <c r="AG83" s="356"/>
      <c r="AH83" s="356"/>
      <c r="AI83" s="356"/>
      <c r="AJ83" s="356"/>
      <c r="AK83" s="356"/>
      <c r="AL83" s="356"/>
      <c r="AM83" s="356"/>
      <c r="AN83" s="356"/>
      <c r="AO83" s="356"/>
      <c r="AP83" s="356"/>
      <c r="AQ83" s="356"/>
      <c r="AR83" s="356"/>
      <c r="AS83" s="356"/>
      <c r="AT83" s="356"/>
      <c r="AU83" s="356"/>
      <c r="AV83" s="356"/>
      <c r="AW83" s="356"/>
      <c r="AX83" s="356"/>
      <c r="AY83" s="356"/>
      <c r="AZ83" s="356"/>
      <c r="BA83" s="356"/>
      <c r="BB83" s="356"/>
      <c r="BC83" s="356"/>
      <c r="BD83" s="356"/>
      <c r="BE83" s="356"/>
      <c r="BF83" s="356"/>
      <c r="BG83" s="356"/>
      <c r="BH83" s="356"/>
      <c r="BI83" s="356"/>
      <c r="BJ83" s="356"/>
      <c r="BK83" s="356"/>
      <c r="BL83" s="356"/>
      <c r="BM83" s="356"/>
      <c r="BN83" s="356"/>
      <c r="BO83" s="356"/>
      <c r="BP83" s="356"/>
      <c r="BQ83" s="356"/>
      <c r="BR83" s="356"/>
      <c r="BS83" s="356"/>
      <c r="BT83" s="356"/>
      <c r="BU83" s="356"/>
      <c r="BV83" s="356"/>
      <c r="BW83" s="356"/>
      <c r="BX83" s="356"/>
      <c r="BY83" s="356"/>
      <c r="BZ83" s="356"/>
      <c r="CA83" s="356"/>
      <c r="CB83" s="356"/>
      <c r="CC83" s="356"/>
      <c r="CD83" s="356"/>
      <c r="CE83" s="356"/>
      <c r="CF83" s="356"/>
      <c r="CG83" s="356"/>
      <c r="CH83" s="356"/>
      <c r="CI83" s="356"/>
      <c r="CJ83" s="356"/>
      <c r="CK83" s="356"/>
      <c r="CL83" s="356"/>
      <c r="CM83" s="356"/>
      <c r="CN83" s="356"/>
      <c r="CO83" s="356"/>
      <c r="CP83" s="356"/>
      <c r="CQ83" s="356"/>
      <c r="CR83" s="356"/>
      <c r="CS83" s="356"/>
      <c r="CT83" s="356"/>
      <c r="CU83" s="356"/>
      <c r="CV83" s="356"/>
      <c r="CW83" s="356"/>
      <c r="CX83" s="356"/>
      <c r="CY83" s="356"/>
      <c r="CZ83" s="356"/>
      <c r="DA83" s="356"/>
      <c r="DB83" s="356"/>
      <c r="DC83" s="356"/>
      <c r="DD83" s="356"/>
      <c r="DE83" s="356"/>
      <c r="DF83" s="356"/>
      <c r="DG83" s="356"/>
    </row>
    <row r="84" spans="2:111" ht="15.95" customHeight="1" x14ac:dyDescent="0.2">
      <c r="B84" s="356"/>
      <c r="C84" s="356"/>
      <c r="D84" s="356"/>
      <c r="E84" s="356"/>
      <c r="F84" s="356"/>
      <c r="G84" s="356"/>
      <c r="H84" s="356"/>
      <c r="I84" s="356"/>
      <c r="J84" s="356"/>
      <c r="K84" s="356"/>
      <c r="L84" s="356"/>
      <c r="M84" s="356"/>
      <c r="N84" s="356"/>
      <c r="O84" s="356"/>
      <c r="P84" s="356"/>
      <c r="Q84" s="356"/>
      <c r="R84" s="356"/>
      <c r="S84" s="356"/>
      <c r="T84" s="356"/>
      <c r="U84" s="356"/>
      <c r="V84" s="356"/>
      <c r="W84" s="356"/>
      <c r="X84" s="356"/>
      <c r="Y84" s="356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356"/>
      <c r="AP84" s="356"/>
      <c r="AQ84" s="356"/>
      <c r="AR84" s="356"/>
      <c r="AS84" s="356"/>
      <c r="AT84" s="356"/>
      <c r="AU84" s="356"/>
      <c r="AV84" s="356"/>
      <c r="AW84" s="356"/>
      <c r="AX84" s="356"/>
      <c r="AY84" s="356"/>
      <c r="AZ84" s="356"/>
      <c r="BA84" s="356"/>
      <c r="BB84" s="356"/>
      <c r="BC84" s="356"/>
      <c r="BD84" s="356"/>
      <c r="BE84" s="356"/>
      <c r="BF84" s="356"/>
      <c r="BG84" s="356"/>
      <c r="BH84" s="356"/>
      <c r="BI84" s="356"/>
      <c r="BJ84" s="356"/>
      <c r="BK84" s="356"/>
      <c r="BL84" s="356"/>
      <c r="BM84" s="356"/>
      <c r="BN84" s="356"/>
      <c r="BO84" s="356"/>
      <c r="BP84" s="356"/>
      <c r="BQ84" s="356"/>
      <c r="BR84" s="356"/>
      <c r="BS84" s="356"/>
      <c r="BT84" s="356"/>
      <c r="BU84" s="356"/>
      <c r="BV84" s="356"/>
      <c r="BW84" s="356"/>
      <c r="BX84" s="356"/>
      <c r="BY84" s="356"/>
      <c r="BZ84" s="356"/>
      <c r="CA84" s="356"/>
      <c r="CB84" s="356"/>
      <c r="CC84" s="356"/>
      <c r="CD84" s="356"/>
      <c r="CE84" s="356"/>
      <c r="CF84" s="356"/>
      <c r="CG84" s="356"/>
      <c r="CH84" s="356"/>
      <c r="CI84" s="356"/>
      <c r="CJ84" s="356"/>
      <c r="CK84" s="356"/>
      <c r="CL84" s="356"/>
      <c r="CM84" s="356"/>
      <c r="CN84" s="356"/>
      <c r="CO84" s="356"/>
      <c r="CP84" s="356"/>
      <c r="CQ84" s="356"/>
      <c r="CR84" s="356"/>
      <c r="CS84" s="356"/>
      <c r="CT84" s="356"/>
      <c r="CU84" s="356"/>
      <c r="CV84" s="356"/>
      <c r="CW84" s="356"/>
      <c r="CX84" s="356"/>
      <c r="CY84" s="356"/>
      <c r="CZ84" s="356"/>
      <c r="DA84" s="356"/>
      <c r="DB84" s="356"/>
      <c r="DC84" s="356"/>
      <c r="DD84" s="356"/>
      <c r="DE84" s="356"/>
      <c r="DF84" s="356"/>
      <c r="DG84" s="356"/>
    </row>
    <row r="85" spans="2:111" ht="15.95" customHeight="1" x14ac:dyDescent="0.2">
      <c r="B85" s="356"/>
      <c r="C85" s="356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356"/>
      <c r="AH85" s="356"/>
      <c r="AI85" s="356"/>
      <c r="AJ85" s="356"/>
      <c r="AK85" s="356"/>
      <c r="AL85" s="356"/>
      <c r="AM85" s="356"/>
      <c r="AN85" s="356"/>
      <c r="AO85" s="356"/>
      <c r="AP85" s="356"/>
      <c r="AQ85" s="356"/>
      <c r="AR85" s="356"/>
      <c r="AS85" s="356"/>
      <c r="AT85" s="356"/>
      <c r="AU85" s="356"/>
      <c r="AV85" s="356"/>
      <c r="AW85" s="356"/>
      <c r="AX85" s="356"/>
      <c r="AY85" s="356"/>
      <c r="AZ85" s="356"/>
      <c r="BA85" s="356"/>
      <c r="BB85" s="356"/>
      <c r="BC85" s="356"/>
      <c r="BD85" s="356"/>
      <c r="BE85" s="356"/>
      <c r="BF85" s="356"/>
      <c r="BG85" s="356"/>
      <c r="BH85" s="356"/>
      <c r="BI85" s="356"/>
      <c r="BJ85" s="356"/>
      <c r="BK85" s="356"/>
      <c r="BL85" s="356"/>
      <c r="BM85" s="356"/>
      <c r="BN85" s="356"/>
      <c r="BO85" s="356"/>
      <c r="BP85" s="356"/>
      <c r="BQ85" s="356"/>
      <c r="BR85" s="356"/>
      <c r="BS85" s="356"/>
      <c r="BT85" s="356"/>
      <c r="BU85" s="356"/>
      <c r="BV85" s="356"/>
      <c r="BW85" s="356"/>
      <c r="BX85" s="356"/>
      <c r="BY85" s="356"/>
      <c r="BZ85" s="356"/>
      <c r="CA85" s="356"/>
      <c r="CB85" s="356"/>
      <c r="CC85" s="356"/>
      <c r="CD85" s="356"/>
      <c r="CE85" s="356"/>
      <c r="CF85" s="356"/>
      <c r="CG85" s="356"/>
      <c r="CH85" s="356"/>
      <c r="CI85" s="356"/>
      <c r="CJ85" s="356"/>
      <c r="CK85" s="356"/>
      <c r="CL85" s="356"/>
      <c r="CM85" s="356"/>
      <c r="CN85" s="356"/>
      <c r="CO85" s="356"/>
      <c r="CP85" s="356"/>
      <c r="CQ85" s="356"/>
      <c r="CR85" s="356"/>
      <c r="CS85" s="356"/>
      <c r="CT85" s="356"/>
      <c r="CU85" s="356"/>
      <c r="CV85" s="356"/>
      <c r="CW85" s="356"/>
      <c r="CX85" s="356"/>
      <c r="CY85" s="356"/>
      <c r="CZ85" s="356"/>
      <c r="DA85" s="356"/>
      <c r="DB85" s="356"/>
      <c r="DC85" s="356"/>
      <c r="DD85" s="356"/>
      <c r="DE85" s="356"/>
      <c r="DF85" s="356"/>
      <c r="DG85" s="356"/>
    </row>
    <row r="86" spans="2:111" ht="15.95" customHeight="1" x14ac:dyDescent="0.2">
      <c r="B86" s="356"/>
      <c r="C86" s="356"/>
      <c r="D86" s="356"/>
      <c r="E86" s="356"/>
      <c r="F86" s="356"/>
      <c r="G86" s="356"/>
      <c r="H86" s="356"/>
      <c r="I86" s="356"/>
      <c r="J86" s="356"/>
      <c r="K86" s="356"/>
      <c r="L86" s="356"/>
      <c r="M86" s="356"/>
      <c r="N86" s="356"/>
      <c r="O86" s="356"/>
      <c r="P86" s="356"/>
      <c r="Q86" s="356"/>
      <c r="R86" s="356"/>
      <c r="S86" s="356"/>
      <c r="T86" s="356"/>
      <c r="U86" s="356"/>
      <c r="V86" s="356"/>
      <c r="W86" s="356"/>
      <c r="X86" s="356"/>
      <c r="Y86" s="356"/>
      <c r="Z86" s="356"/>
      <c r="AA86" s="356"/>
      <c r="AB86" s="356"/>
      <c r="AC86" s="356"/>
      <c r="AD86" s="356"/>
      <c r="AE86" s="356"/>
      <c r="AF86" s="356"/>
      <c r="AG86" s="356"/>
      <c r="AH86" s="356"/>
      <c r="AI86" s="356"/>
      <c r="AJ86" s="356"/>
      <c r="AK86" s="356"/>
      <c r="AL86" s="356"/>
      <c r="AM86" s="356"/>
      <c r="AN86" s="356"/>
      <c r="AO86" s="356"/>
      <c r="AP86" s="356"/>
      <c r="AQ86" s="356"/>
      <c r="AR86" s="356"/>
      <c r="AS86" s="356"/>
      <c r="AT86" s="356"/>
      <c r="AU86" s="356"/>
      <c r="AV86" s="356"/>
      <c r="AW86" s="356"/>
      <c r="AX86" s="356"/>
      <c r="AY86" s="356"/>
      <c r="AZ86" s="356"/>
      <c r="BA86" s="356"/>
      <c r="BB86" s="356"/>
      <c r="BC86" s="356"/>
      <c r="BD86" s="356"/>
      <c r="BE86" s="356"/>
      <c r="BF86" s="356"/>
      <c r="BG86" s="356"/>
      <c r="BH86" s="356"/>
      <c r="BI86" s="356"/>
      <c r="BJ86" s="356"/>
      <c r="BK86" s="356"/>
      <c r="BL86" s="356"/>
      <c r="BM86" s="356"/>
      <c r="BN86" s="356"/>
      <c r="BO86" s="356"/>
      <c r="BP86" s="356"/>
      <c r="BQ86" s="356"/>
      <c r="BR86" s="356"/>
      <c r="BS86" s="356"/>
      <c r="BT86" s="356"/>
      <c r="BU86" s="356"/>
      <c r="BV86" s="356"/>
      <c r="BW86" s="356"/>
      <c r="BX86" s="356"/>
      <c r="BY86" s="356"/>
      <c r="BZ86" s="356"/>
      <c r="CA86" s="356"/>
      <c r="CB86" s="356"/>
      <c r="CC86" s="356"/>
      <c r="CD86" s="356"/>
      <c r="CE86" s="356"/>
      <c r="CF86" s="356"/>
      <c r="CG86" s="356"/>
      <c r="CH86" s="356"/>
      <c r="CI86" s="356"/>
      <c r="CJ86" s="356"/>
      <c r="CK86" s="356"/>
      <c r="CL86" s="356"/>
      <c r="CM86" s="356"/>
      <c r="CN86" s="356"/>
      <c r="CO86" s="356"/>
      <c r="CP86" s="356"/>
      <c r="CQ86" s="356"/>
      <c r="CR86" s="356"/>
      <c r="CS86" s="356"/>
      <c r="CT86" s="356"/>
      <c r="CU86" s="356"/>
      <c r="CV86" s="356"/>
      <c r="CW86" s="356"/>
      <c r="CX86" s="356"/>
      <c r="CY86" s="356"/>
      <c r="CZ86" s="356"/>
      <c r="DA86" s="356"/>
      <c r="DB86" s="356"/>
      <c r="DC86" s="356"/>
      <c r="DD86" s="356"/>
      <c r="DE86" s="356"/>
      <c r="DF86" s="356"/>
      <c r="DG86" s="356"/>
    </row>
    <row r="87" spans="2:111" ht="15.95" customHeight="1" x14ac:dyDescent="0.2">
      <c r="B87" s="356"/>
      <c r="C87" s="356"/>
      <c r="D87" s="356"/>
      <c r="E87" s="356"/>
      <c r="F87" s="356"/>
      <c r="G87" s="356"/>
      <c r="H87" s="356"/>
      <c r="I87" s="356"/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6"/>
      <c r="AE87" s="356"/>
      <c r="AF87" s="356"/>
      <c r="AG87" s="356"/>
      <c r="AH87" s="356"/>
      <c r="AI87" s="356"/>
      <c r="AJ87" s="356"/>
      <c r="AK87" s="356"/>
      <c r="AL87" s="356"/>
      <c r="AM87" s="356"/>
      <c r="AN87" s="356"/>
      <c r="AO87" s="356"/>
      <c r="AP87" s="356"/>
      <c r="AQ87" s="356"/>
      <c r="AR87" s="356"/>
      <c r="AS87" s="356"/>
      <c r="AT87" s="356"/>
      <c r="AU87" s="356"/>
      <c r="AV87" s="356"/>
      <c r="AW87" s="356"/>
      <c r="AX87" s="356"/>
      <c r="AY87" s="356"/>
      <c r="AZ87" s="356"/>
      <c r="BA87" s="356"/>
      <c r="BB87" s="356"/>
      <c r="BC87" s="356"/>
      <c r="BD87" s="356"/>
      <c r="BE87" s="356"/>
      <c r="BF87" s="356"/>
      <c r="BG87" s="356"/>
      <c r="BH87" s="356"/>
      <c r="BI87" s="356"/>
      <c r="BJ87" s="356"/>
      <c r="BK87" s="356"/>
      <c r="BL87" s="356"/>
      <c r="BM87" s="356"/>
      <c r="BN87" s="356"/>
      <c r="BO87" s="356"/>
      <c r="BP87" s="356"/>
      <c r="BQ87" s="356"/>
      <c r="BR87" s="356"/>
      <c r="BS87" s="356"/>
      <c r="BT87" s="356"/>
      <c r="BU87" s="356"/>
      <c r="BV87" s="356"/>
      <c r="BW87" s="356"/>
      <c r="BX87" s="356"/>
      <c r="BY87" s="356"/>
      <c r="BZ87" s="356"/>
      <c r="CA87" s="356"/>
      <c r="CB87" s="356"/>
      <c r="CC87" s="356"/>
      <c r="CD87" s="356"/>
      <c r="CE87" s="356"/>
      <c r="CF87" s="356"/>
      <c r="CG87" s="356"/>
      <c r="CH87" s="356"/>
      <c r="CI87" s="356"/>
      <c r="CJ87" s="356"/>
      <c r="CK87" s="356"/>
      <c r="CL87" s="356"/>
      <c r="CM87" s="356"/>
      <c r="CN87" s="356"/>
      <c r="CO87" s="356"/>
      <c r="CP87" s="356"/>
      <c r="CQ87" s="356"/>
      <c r="CR87" s="356"/>
      <c r="CS87" s="356"/>
      <c r="CT87" s="356"/>
      <c r="CU87" s="356"/>
      <c r="CV87" s="356"/>
      <c r="CW87" s="356"/>
      <c r="CX87" s="356"/>
      <c r="CY87" s="356"/>
      <c r="CZ87" s="356"/>
      <c r="DA87" s="356"/>
      <c r="DB87" s="356"/>
      <c r="DC87" s="356"/>
      <c r="DD87" s="356"/>
      <c r="DE87" s="356"/>
      <c r="DF87" s="356"/>
      <c r="DG87" s="356"/>
    </row>
    <row r="88" spans="2:111" ht="15.95" customHeight="1" x14ac:dyDescent="0.2">
      <c r="B88" s="356"/>
      <c r="C88" s="356"/>
      <c r="D88" s="356"/>
      <c r="E88" s="356"/>
      <c r="F88" s="356"/>
      <c r="G88" s="356"/>
      <c r="H88" s="356"/>
      <c r="I88" s="356"/>
      <c r="J88" s="356"/>
      <c r="K88" s="356"/>
      <c r="L88" s="356"/>
      <c r="M88" s="356"/>
      <c r="N88" s="356"/>
      <c r="O88" s="356"/>
      <c r="P88" s="356"/>
      <c r="Q88" s="356"/>
      <c r="R88" s="356"/>
      <c r="S88" s="356"/>
      <c r="T88" s="356"/>
      <c r="U88" s="356"/>
      <c r="V88" s="356"/>
      <c r="W88" s="356"/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356"/>
      <c r="AO88" s="356"/>
      <c r="AP88" s="356"/>
      <c r="AQ88" s="356"/>
      <c r="AR88" s="356"/>
      <c r="AS88" s="356"/>
      <c r="AT88" s="356"/>
      <c r="AU88" s="356"/>
      <c r="AV88" s="356"/>
      <c r="AW88" s="356"/>
      <c r="AX88" s="356"/>
      <c r="AY88" s="356"/>
      <c r="AZ88" s="356"/>
      <c r="BA88" s="356"/>
      <c r="BB88" s="356"/>
      <c r="BC88" s="356"/>
      <c r="BD88" s="356"/>
      <c r="BE88" s="356"/>
      <c r="BF88" s="356"/>
      <c r="BG88" s="356"/>
      <c r="BH88" s="356"/>
      <c r="BI88" s="356"/>
      <c r="BJ88" s="356"/>
      <c r="BK88" s="356"/>
      <c r="BL88" s="356"/>
      <c r="BM88" s="356"/>
      <c r="BN88" s="356"/>
      <c r="BO88" s="356"/>
      <c r="BP88" s="356"/>
      <c r="BQ88" s="356"/>
      <c r="BR88" s="356"/>
      <c r="BS88" s="356"/>
      <c r="BT88" s="356"/>
      <c r="BU88" s="356"/>
      <c r="BV88" s="356"/>
      <c r="BW88" s="356"/>
      <c r="BX88" s="356"/>
      <c r="BY88" s="356"/>
      <c r="BZ88" s="356"/>
      <c r="CA88" s="356"/>
      <c r="CB88" s="356"/>
      <c r="CC88" s="356"/>
      <c r="CD88" s="356"/>
      <c r="CE88" s="356"/>
      <c r="CF88" s="356"/>
      <c r="CG88" s="356"/>
      <c r="CH88" s="356"/>
      <c r="CI88" s="356"/>
      <c r="CJ88" s="356"/>
      <c r="CK88" s="356"/>
      <c r="CL88" s="356"/>
      <c r="CM88" s="356"/>
      <c r="CN88" s="356"/>
      <c r="CO88" s="356"/>
      <c r="CP88" s="356"/>
      <c r="CQ88" s="356"/>
      <c r="CR88" s="356"/>
      <c r="CS88" s="356"/>
      <c r="CT88" s="356"/>
      <c r="CU88" s="356"/>
      <c r="CV88" s="356"/>
      <c r="CW88" s="356"/>
      <c r="CX88" s="356"/>
      <c r="CY88" s="356"/>
      <c r="CZ88" s="356"/>
      <c r="DA88" s="356"/>
      <c r="DB88" s="356"/>
      <c r="DC88" s="356"/>
      <c r="DD88" s="356"/>
      <c r="DE88" s="356"/>
      <c r="DF88" s="356"/>
      <c r="DG88" s="356"/>
    </row>
    <row r="89" spans="2:111" ht="15.95" customHeight="1" x14ac:dyDescent="0.2">
      <c r="B89" s="356"/>
      <c r="C89" s="356"/>
      <c r="D89" s="356"/>
      <c r="E89" s="356"/>
      <c r="F89" s="356"/>
      <c r="G89" s="356"/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6"/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6"/>
      <c r="AO89" s="356"/>
      <c r="AP89" s="356"/>
      <c r="AQ89" s="356"/>
      <c r="AR89" s="356"/>
      <c r="AS89" s="356"/>
      <c r="AT89" s="356"/>
      <c r="AU89" s="356"/>
      <c r="AV89" s="356"/>
      <c r="AW89" s="356"/>
      <c r="AX89" s="356"/>
      <c r="AY89" s="356"/>
      <c r="AZ89" s="356"/>
      <c r="BA89" s="356"/>
      <c r="BB89" s="356"/>
      <c r="BC89" s="356"/>
      <c r="BD89" s="356"/>
      <c r="BE89" s="356"/>
      <c r="BF89" s="356"/>
      <c r="BG89" s="356"/>
      <c r="BH89" s="356"/>
      <c r="BI89" s="356"/>
      <c r="BJ89" s="356"/>
      <c r="BK89" s="356"/>
      <c r="BL89" s="356"/>
      <c r="BM89" s="356"/>
      <c r="BN89" s="356"/>
      <c r="BO89" s="356"/>
      <c r="BP89" s="356"/>
      <c r="BQ89" s="356"/>
      <c r="BR89" s="356"/>
      <c r="BS89" s="356"/>
      <c r="BT89" s="356"/>
      <c r="BU89" s="356"/>
      <c r="BV89" s="356"/>
      <c r="BW89" s="356"/>
      <c r="BX89" s="356"/>
      <c r="BY89" s="356"/>
      <c r="BZ89" s="356"/>
      <c r="CA89" s="356"/>
      <c r="CB89" s="356"/>
      <c r="CC89" s="356"/>
      <c r="CD89" s="356"/>
      <c r="CE89" s="356"/>
      <c r="CF89" s="356"/>
      <c r="CG89" s="356"/>
      <c r="CH89" s="356"/>
      <c r="CI89" s="356"/>
      <c r="CJ89" s="356"/>
      <c r="CK89" s="356"/>
      <c r="CL89" s="356"/>
      <c r="CM89" s="356"/>
      <c r="CN89" s="356"/>
      <c r="CO89" s="356"/>
      <c r="CP89" s="356"/>
      <c r="CQ89" s="356"/>
      <c r="CR89" s="356"/>
      <c r="CS89" s="356"/>
      <c r="CT89" s="356"/>
      <c r="CU89" s="356"/>
      <c r="CV89" s="356"/>
      <c r="CW89" s="356"/>
      <c r="CX89" s="356"/>
      <c r="CY89" s="356"/>
      <c r="CZ89" s="356"/>
      <c r="DA89" s="356"/>
      <c r="DB89" s="356"/>
      <c r="DC89" s="356"/>
      <c r="DD89" s="356"/>
      <c r="DE89" s="356"/>
      <c r="DF89" s="356"/>
      <c r="DG89" s="356"/>
    </row>
    <row r="90" spans="2:111" ht="15.95" customHeight="1" x14ac:dyDescent="0.2">
      <c r="B90" s="356"/>
      <c r="C90" s="356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6"/>
      <c r="O90" s="356"/>
      <c r="P90" s="356"/>
      <c r="Q90" s="356"/>
      <c r="R90" s="356"/>
      <c r="S90" s="356"/>
      <c r="T90" s="356"/>
      <c r="U90" s="356"/>
      <c r="V90" s="356"/>
      <c r="W90" s="356"/>
      <c r="X90" s="356"/>
      <c r="Y90" s="356"/>
      <c r="Z90" s="356"/>
      <c r="AA90" s="356"/>
      <c r="AB90" s="356"/>
      <c r="AC90" s="356"/>
      <c r="AD90" s="356"/>
      <c r="AE90" s="356"/>
      <c r="AF90" s="356"/>
      <c r="AG90" s="356"/>
      <c r="AH90" s="356"/>
      <c r="AI90" s="356"/>
      <c r="AJ90" s="356"/>
      <c r="AK90" s="356"/>
      <c r="AL90" s="356"/>
      <c r="AM90" s="356"/>
      <c r="AN90" s="356"/>
      <c r="AO90" s="356"/>
      <c r="AP90" s="356"/>
      <c r="AQ90" s="356"/>
      <c r="AR90" s="356"/>
      <c r="AS90" s="356"/>
      <c r="AT90" s="356"/>
      <c r="AU90" s="356"/>
      <c r="AV90" s="356"/>
      <c r="AW90" s="356"/>
      <c r="AX90" s="356"/>
      <c r="AY90" s="356"/>
      <c r="AZ90" s="356"/>
      <c r="BA90" s="356"/>
      <c r="BB90" s="356"/>
      <c r="BC90" s="356"/>
      <c r="BD90" s="356"/>
      <c r="BE90" s="356"/>
      <c r="BF90" s="356"/>
      <c r="BG90" s="356"/>
      <c r="BH90" s="356"/>
      <c r="BI90" s="356"/>
      <c r="BJ90" s="356"/>
      <c r="BK90" s="356"/>
      <c r="BL90" s="356"/>
      <c r="BM90" s="356"/>
      <c r="BN90" s="356"/>
      <c r="BO90" s="356"/>
      <c r="BP90" s="356"/>
      <c r="BQ90" s="356"/>
      <c r="BR90" s="356"/>
      <c r="BS90" s="356"/>
      <c r="BT90" s="356"/>
      <c r="BU90" s="356"/>
      <c r="BV90" s="356"/>
      <c r="BW90" s="356"/>
      <c r="BX90" s="356"/>
      <c r="BY90" s="356"/>
      <c r="BZ90" s="356"/>
      <c r="CA90" s="356"/>
      <c r="CB90" s="356"/>
      <c r="CC90" s="356"/>
      <c r="CD90" s="356"/>
      <c r="CE90" s="356"/>
      <c r="CF90" s="356"/>
      <c r="CG90" s="356"/>
      <c r="CH90" s="356"/>
      <c r="CI90" s="356"/>
      <c r="CJ90" s="356"/>
      <c r="CK90" s="356"/>
      <c r="CL90" s="356"/>
      <c r="CM90" s="356"/>
      <c r="CN90" s="356"/>
      <c r="CO90" s="356"/>
      <c r="CP90" s="356"/>
      <c r="CQ90" s="356"/>
      <c r="CR90" s="356"/>
      <c r="CS90" s="356"/>
      <c r="CT90" s="356"/>
      <c r="CU90" s="356"/>
      <c r="CV90" s="356"/>
      <c r="CW90" s="356"/>
      <c r="CX90" s="356"/>
      <c r="CY90" s="356"/>
      <c r="CZ90" s="356"/>
      <c r="DA90" s="356"/>
      <c r="DB90" s="356"/>
      <c r="DC90" s="356"/>
      <c r="DD90" s="356"/>
      <c r="DE90" s="356"/>
      <c r="DF90" s="356"/>
      <c r="DG90" s="356"/>
    </row>
    <row r="91" spans="2:111" ht="15.95" customHeight="1" x14ac:dyDescent="0.2">
      <c r="B91" s="356"/>
      <c r="C91" s="356"/>
      <c r="D91" s="356"/>
      <c r="E91" s="356"/>
      <c r="F91" s="356"/>
      <c r="G91" s="356"/>
      <c r="H91" s="356"/>
      <c r="I91" s="356"/>
      <c r="J91" s="356"/>
      <c r="K91" s="356"/>
      <c r="L91" s="356"/>
      <c r="M91" s="356"/>
      <c r="N91" s="356"/>
      <c r="O91" s="356"/>
      <c r="P91" s="356"/>
      <c r="Q91" s="356"/>
      <c r="R91" s="356"/>
      <c r="S91" s="356"/>
      <c r="T91" s="356"/>
      <c r="U91" s="356"/>
      <c r="V91" s="356"/>
      <c r="W91" s="356"/>
      <c r="X91" s="356"/>
      <c r="Y91" s="356"/>
      <c r="Z91" s="356"/>
      <c r="AA91" s="356"/>
      <c r="AB91" s="356"/>
      <c r="AC91" s="356"/>
      <c r="AD91" s="356"/>
      <c r="AE91" s="356"/>
      <c r="AF91" s="356"/>
      <c r="AG91" s="356"/>
      <c r="AH91" s="356"/>
      <c r="AI91" s="356"/>
      <c r="AJ91" s="356"/>
      <c r="AK91" s="356"/>
      <c r="AL91" s="356"/>
      <c r="AM91" s="356"/>
      <c r="AN91" s="356"/>
      <c r="AO91" s="356"/>
      <c r="AP91" s="356"/>
      <c r="AQ91" s="356"/>
      <c r="AR91" s="356"/>
      <c r="AS91" s="356"/>
      <c r="AT91" s="356"/>
      <c r="AU91" s="356"/>
      <c r="AV91" s="356"/>
      <c r="AW91" s="356"/>
      <c r="AX91" s="356"/>
      <c r="AY91" s="356"/>
      <c r="AZ91" s="356"/>
      <c r="BA91" s="356"/>
      <c r="BB91" s="356"/>
      <c r="BC91" s="356"/>
      <c r="BD91" s="356"/>
      <c r="BE91" s="356"/>
      <c r="BF91" s="356"/>
      <c r="BG91" s="356"/>
      <c r="BH91" s="356"/>
      <c r="BI91" s="356"/>
      <c r="BJ91" s="356"/>
      <c r="BK91" s="356"/>
      <c r="BL91" s="356"/>
      <c r="BM91" s="356"/>
      <c r="BN91" s="356"/>
      <c r="BO91" s="356"/>
      <c r="BP91" s="356"/>
      <c r="BQ91" s="356"/>
      <c r="BR91" s="356"/>
      <c r="BS91" s="356"/>
      <c r="BT91" s="356"/>
      <c r="BU91" s="356"/>
      <c r="BV91" s="356"/>
      <c r="BW91" s="356"/>
      <c r="BX91" s="356"/>
      <c r="BY91" s="356"/>
      <c r="BZ91" s="356"/>
      <c r="CA91" s="356"/>
      <c r="CB91" s="356"/>
      <c r="CC91" s="356"/>
      <c r="CD91" s="356"/>
      <c r="CE91" s="356"/>
      <c r="CF91" s="356"/>
      <c r="CG91" s="356"/>
      <c r="CH91" s="356"/>
      <c r="CI91" s="356"/>
      <c r="CJ91" s="356"/>
      <c r="CK91" s="356"/>
      <c r="CL91" s="356"/>
      <c r="CM91" s="356"/>
      <c r="CN91" s="356"/>
      <c r="CO91" s="356"/>
      <c r="CP91" s="356"/>
      <c r="CQ91" s="356"/>
      <c r="CR91" s="356"/>
      <c r="CS91" s="356"/>
      <c r="CT91" s="356"/>
      <c r="CU91" s="356"/>
      <c r="CV91" s="356"/>
      <c r="CW91" s="356"/>
      <c r="CX91" s="356"/>
      <c r="CY91" s="356"/>
      <c r="CZ91" s="356"/>
      <c r="DA91" s="356"/>
      <c r="DB91" s="356"/>
      <c r="DC91" s="356"/>
      <c r="DD91" s="356"/>
      <c r="DE91" s="356"/>
      <c r="DF91" s="356"/>
      <c r="DG91" s="356"/>
    </row>
    <row r="92" spans="2:111" ht="15.95" customHeight="1" x14ac:dyDescent="0.2"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  <c r="AH92" s="356"/>
      <c r="AI92" s="356"/>
      <c r="AJ92" s="356"/>
      <c r="AK92" s="356"/>
      <c r="AL92" s="356"/>
      <c r="AM92" s="356"/>
      <c r="AN92" s="356"/>
      <c r="AO92" s="356"/>
      <c r="AP92" s="356"/>
      <c r="AQ92" s="356"/>
      <c r="AR92" s="356"/>
      <c r="AS92" s="356"/>
      <c r="AT92" s="356"/>
      <c r="AU92" s="356"/>
      <c r="AV92" s="356"/>
      <c r="AW92" s="356"/>
      <c r="AX92" s="356"/>
      <c r="AY92" s="356"/>
      <c r="AZ92" s="356"/>
      <c r="BA92" s="356"/>
      <c r="BB92" s="356"/>
      <c r="BC92" s="356"/>
      <c r="BD92" s="356"/>
      <c r="BE92" s="356"/>
      <c r="BF92" s="356"/>
      <c r="BG92" s="356"/>
      <c r="BH92" s="356"/>
      <c r="BI92" s="356"/>
      <c r="BJ92" s="356"/>
      <c r="BK92" s="356"/>
      <c r="BL92" s="356"/>
      <c r="BM92" s="356"/>
      <c r="BN92" s="356"/>
      <c r="BO92" s="356"/>
      <c r="BP92" s="356"/>
      <c r="BQ92" s="356"/>
      <c r="BR92" s="356"/>
      <c r="BS92" s="356"/>
      <c r="BT92" s="356"/>
      <c r="BU92" s="356"/>
      <c r="BV92" s="356"/>
      <c r="BW92" s="356"/>
      <c r="BX92" s="356"/>
      <c r="BY92" s="356"/>
      <c r="BZ92" s="356"/>
      <c r="CA92" s="356"/>
      <c r="CB92" s="356"/>
      <c r="CC92" s="356"/>
      <c r="CD92" s="356"/>
      <c r="CE92" s="356"/>
      <c r="CF92" s="356"/>
      <c r="CG92" s="356"/>
      <c r="CH92" s="356"/>
      <c r="CI92" s="356"/>
      <c r="CJ92" s="356"/>
      <c r="CK92" s="356"/>
      <c r="CL92" s="356"/>
      <c r="CM92" s="356"/>
      <c r="CN92" s="356"/>
      <c r="CO92" s="356"/>
      <c r="CP92" s="356"/>
      <c r="CQ92" s="356"/>
      <c r="CR92" s="356"/>
      <c r="CS92" s="356"/>
      <c r="CT92" s="356"/>
      <c r="CU92" s="356"/>
      <c r="CV92" s="356"/>
      <c r="CW92" s="356"/>
      <c r="CX92" s="356"/>
      <c r="CY92" s="356"/>
      <c r="CZ92" s="356"/>
      <c r="DA92" s="356"/>
      <c r="DB92" s="356"/>
      <c r="DC92" s="356"/>
      <c r="DD92" s="356"/>
      <c r="DE92" s="356"/>
      <c r="DF92" s="356"/>
      <c r="DG92" s="356"/>
    </row>
    <row r="93" spans="2:111" ht="15.95" customHeight="1" x14ac:dyDescent="0.2">
      <c r="B93" s="356"/>
      <c r="C93" s="356"/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356"/>
      <c r="AA93" s="356"/>
      <c r="AB93" s="356"/>
      <c r="AC93" s="356"/>
      <c r="AD93" s="356"/>
      <c r="AE93" s="356"/>
      <c r="AF93" s="356"/>
      <c r="AG93" s="356"/>
      <c r="AH93" s="356"/>
      <c r="AI93" s="356"/>
      <c r="AJ93" s="356"/>
      <c r="AK93" s="356"/>
      <c r="AL93" s="356"/>
      <c r="AM93" s="356"/>
      <c r="AN93" s="356"/>
      <c r="AO93" s="356"/>
      <c r="AP93" s="356"/>
      <c r="AQ93" s="356"/>
      <c r="AR93" s="356"/>
      <c r="AS93" s="356"/>
      <c r="AT93" s="356"/>
      <c r="AU93" s="356"/>
      <c r="AV93" s="356"/>
      <c r="AW93" s="356"/>
      <c r="AX93" s="356"/>
      <c r="AY93" s="356"/>
      <c r="AZ93" s="356"/>
      <c r="BA93" s="356"/>
      <c r="BB93" s="356"/>
      <c r="BC93" s="356"/>
      <c r="BD93" s="356"/>
      <c r="BE93" s="356"/>
      <c r="BF93" s="356"/>
      <c r="BG93" s="356"/>
      <c r="BH93" s="356"/>
      <c r="BI93" s="356"/>
      <c r="BJ93" s="356"/>
      <c r="BK93" s="356"/>
      <c r="BL93" s="356"/>
      <c r="BM93" s="356"/>
      <c r="BN93" s="356"/>
      <c r="BO93" s="356"/>
      <c r="BP93" s="356"/>
      <c r="BQ93" s="356"/>
      <c r="BR93" s="356"/>
      <c r="BS93" s="356"/>
      <c r="BT93" s="356"/>
      <c r="BU93" s="356"/>
      <c r="BV93" s="356"/>
      <c r="BW93" s="356"/>
      <c r="BX93" s="356"/>
      <c r="BY93" s="356"/>
      <c r="BZ93" s="356"/>
      <c r="CA93" s="356"/>
      <c r="CB93" s="356"/>
      <c r="CC93" s="356"/>
      <c r="CD93" s="356"/>
      <c r="CE93" s="356"/>
      <c r="CF93" s="356"/>
      <c r="CG93" s="356"/>
      <c r="CH93" s="356"/>
      <c r="CI93" s="356"/>
      <c r="CJ93" s="356"/>
      <c r="CK93" s="356"/>
      <c r="CL93" s="356"/>
      <c r="CM93" s="356"/>
      <c r="CN93" s="356"/>
      <c r="CO93" s="356"/>
      <c r="CP93" s="356"/>
      <c r="CQ93" s="356"/>
      <c r="CR93" s="356"/>
      <c r="CS93" s="356"/>
      <c r="CT93" s="356"/>
      <c r="CU93" s="356"/>
      <c r="CV93" s="356"/>
      <c r="CW93" s="356"/>
      <c r="CX93" s="356"/>
      <c r="CY93" s="356"/>
      <c r="CZ93" s="356"/>
      <c r="DA93" s="356"/>
      <c r="DB93" s="356"/>
      <c r="DC93" s="356"/>
      <c r="DD93" s="356"/>
      <c r="DE93" s="356"/>
      <c r="DF93" s="356"/>
      <c r="DG93" s="356"/>
    </row>
    <row r="94" spans="2:111" ht="15.95" customHeight="1" x14ac:dyDescent="0.2">
      <c r="B94" s="356"/>
      <c r="C94" s="356"/>
      <c r="D94" s="356"/>
      <c r="E94" s="356"/>
      <c r="F94" s="356"/>
      <c r="G94" s="356"/>
      <c r="H94" s="356"/>
      <c r="I94" s="356"/>
      <c r="J94" s="356"/>
      <c r="K94" s="356"/>
      <c r="L94" s="356"/>
      <c r="M94" s="356"/>
      <c r="N94" s="356"/>
      <c r="O94" s="356"/>
      <c r="P94" s="356"/>
      <c r="Q94" s="356"/>
      <c r="R94" s="356"/>
      <c r="S94" s="356"/>
      <c r="T94" s="356"/>
      <c r="U94" s="356"/>
      <c r="V94" s="356"/>
      <c r="W94" s="356"/>
      <c r="X94" s="356"/>
      <c r="Y94" s="356"/>
      <c r="Z94" s="356"/>
      <c r="AA94" s="356"/>
      <c r="AB94" s="356"/>
      <c r="AC94" s="356"/>
      <c r="AD94" s="356"/>
      <c r="AE94" s="356"/>
      <c r="AF94" s="356"/>
      <c r="AG94" s="356"/>
      <c r="AH94" s="356"/>
      <c r="AI94" s="356"/>
      <c r="AJ94" s="356"/>
      <c r="AK94" s="356"/>
      <c r="AL94" s="356"/>
      <c r="AM94" s="356"/>
      <c r="AN94" s="356"/>
      <c r="AO94" s="356"/>
      <c r="AP94" s="356"/>
      <c r="AQ94" s="356"/>
      <c r="AR94" s="356"/>
      <c r="AS94" s="356"/>
      <c r="AT94" s="356"/>
      <c r="AU94" s="356"/>
      <c r="AV94" s="356"/>
      <c r="AW94" s="356"/>
      <c r="AX94" s="356"/>
      <c r="AY94" s="356"/>
      <c r="AZ94" s="356"/>
      <c r="BA94" s="356"/>
      <c r="BB94" s="356"/>
      <c r="BC94" s="356"/>
      <c r="BD94" s="356"/>
      <c r="BE94" s="356"/>
      <c r="BF94" s="356"/>
      <c r="BG94" s="356"/>
      <c r="BH94" s="356"/>
      <c r="BI94" s="356"/>
      <c r="BJ94" s="356"/>
      <c r="BK94" s="356"/>
      <c r="BL94" s="356"/>
      <c r="BM94" s="356"/>
      <c r="BN94" s="356"/>
      <c r="BO94" s="356"/>
      <c r="BP94" s="356"/>
      <c r="BQ94" s="356"/>
      <c r="BR94" s="356"/>
      <c r="BS94" s="356"/>
      <c r="BT94" s="356"/>
      <c r="BU94" s="356"/>
      <c r="BV94" s="356"/>
      <c r="BW94" s="356"/>
      <c r="BX94" s="356"/>
      <c r="BY94" s="356"/>
      <c r="BZ94" s="356"/>
      <c r="CA94" s="356"/>
      <c r="CB94" s="356"/>
      <c r="CC94" s="356"/>
      <c r="CD94" s="356"/>
      <c r="CE94" s="356"/>
      <c r="CF94" s="356"/>
      <c r="CG94" s="356"/>
      <c r="CH94" s="356"/>
      <c r="CI94" s="356"/>
      <c r="CJ94" s="356"/>
      <c r="CK94" s="356"/>
      <c r="CL94" s="356"/>
      <c r="CM94" s="356"/>
      <c r="CN94" s="356"/>
      <c r="CO94" s="356"/>
      <c r="CP94" s="356"/>
      <c r="CQ94" s="356"/>
      <c r="CR94" s="356"/>
      <c r="CS94" s="356"/>
      <c r="CT94" s="356"/>
      <c r="CU94" s="356"/>
      <c r="CV94" s="356"/>
      <c r="CW94" s="356"/>
      <c r="CX94" s="356"/>
      <c r="CY94" s="356"/>
      <c r="CZ94" s="356"/>
      <c r="DA94" s="356"/>
      <c r="DB94" s="356"/>
      <c r="DC94" s="356"/>
      <c r="DD94" s="356"/>
      <c r="DE94" s="356"/>
      <c r="DF94" s="356"/>
      <c r="DG94" s="356"/>
    </row>
    <row r="95" spans="2:111" ht="15.95" customHeight="1" x14ac:dyDescent="0.2">
      <c r="B95" s="356"/>
      <c r="C95" s="356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6"/>
      <c r="AA95" s="356"/>
      <c r="AB95" s="356"/>
      <c r="AC95" s="356"/>
      <c r="AD95" s="356"/>
      <c r="AE95" s="356"/>
      <c r="AF95" s="356"/>
      <c r="AG95" s="356"/>
      <c r="AH95" s="356"/>
      <c r="AI95" s="356"/>
      <c r="AJ95" s="356"/>
      <c r="AK95" s="356"/>
      <c r="AL95" s="356"/>
      <c r="AM95" s="356"/>
      <c r="AN95" s="356"/>
      <c r="AO95" s="356"/>
      <c r="AP95" s="356"/>
      <c r="AQ95" s="356"/>
      <c r="AR95" s="356"/>
      <c r="AS95" s="356"/>
      <c r="AT95" s="356"/>
      <c r="AU95" s="356"/>
      <c r="AV95" s="356"/>
      <c r="AW95" s="356"/>
      <c r="AX95" s="356"/>
      <c r="AY95" s="356"/>
      <c r="AZ95" s="356"/>
      <c r="BA95" s="356"/>
      <c r="BB95" s="356"/>
      <c r="BC95" s="356"/>
      <c r="BD95" s="356"/>
      <c r="BE95" s="356"/>
      <c r="BF95" s="356"/>
      <c r="BG95" s="356"/>
      <c r="BH95" s="356"/>
      <c r="BI95" s="356"/>
      <c r="BJ95" s="356"/>
      <c r="BK95" s="356"/>
      <c r="BL95" s="356"/>
      <c r="BM95" s="356"/>
      <c r="BN95" s="356"/>
      <c r="BO95" s="356"/>
      <c r="BP95" s="356"/>
      <c r="BQ95" s="356"/>
      <c r="BR95" s="356"/>
      <c r="BS95" s="356"/>
      <c r="BT95" s="356"/>
      <c r="BU95" s="356"/>
      <c r="BV95" s="356"/>
      <c r="BW95" s="356"/>
      <c r="BX95" s="356"/>
      <c r="BY95" s="356"/>
      <c r="BZ95" s="356"/>
      <c r="CA95" s="356"/>
      <c r="CB95" s="356"/>
      <c r="CC95" s="356"/>
      <c r="CD95" s="356"/>
      <c r="CE95" s="356"/>
      <c r="CF95" s="356"/>
      <c r="CG95" s="356"/>
      <c r="CH95" s="356"/>
      <c r="CI95" s="356"/>
      <c r="CJ95" s="356"/>
      <c r="CK95" s="356"/>
      <c r="CL95" s="356"/>
      <c r="CM95" s="356"/>
      <c r="CN95" s="356"/>
      <c r="CO95" s="356"/>
      <c r="CP95" s="356"/>
      <c r="CQ95" s="356"/>
      <c r="CR95" s="356"/>
      <c r="CS95" s="356"/>
      <c r="CT95" s="356"/>
      <c r="CU95" s="356"/>
      <c r="CV95" s="356"/>
      <c r="CW95" s="356"/>
      <c r="CX95" s="356"/>
      <c r="CY95" s="356"/>
      <c r="CZ95" s="356"/>
      <c r="DA95" s="356"/>
      <c r="DB95" s="356"/>
      <c r="DC95" s="356"/>
      <c r="DD95" s="356"/>
      <c r="DE95" s="356"/>
      <c r="DF95" s="356"/>
      <c r="DG95" s="356"/>
    </row>
    <row r="96" spans="2:111" ht="15.95" customHeight="1" x14ac:dyDescent="0.2">
      <c r="B96" s="356"/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56"/>
      <c r="R96" s="356"/>
      <c r="S96" s="356"/>
      <c r="T96" s="356"/>
      <c r="U96" s="356"/>
      <c r="V96" s="356"/>
      <c r="W96" s="356"/>
      <c r="X96" s="356"/>
      <c r="Y96" s="356"/>
      <c r="Z96" s="356"/>
      <c r="AA96" s="356"/>
      <c r="AB96" s="356"/>
      <c r="AC96" s="356"/>
      <c r="AD96" s="356"/>
      <c r="AE96" s="356"/>
      <c r="AF96" s="356"/>
      <c r="AG96" s="356"/>
      <c r="AH96" s="356"/>
      <c r="AI96" s="356"/>
      <c r="AJ96" s="356"/>
      <c r="AK96" s="356"/>
      <c r="AL96" s="356"/>
      <c r="AM96" s="356"/>
      <c r="AN96" s="356"/>
      <c r="AO96" s="356"/>
      <c r="AP96" s="356"/>
      <c r="AQ96" s="356"/>
      <c r="AR96" s="356"/>
      <c r="AS96" s="356"/>
      <c r="AT96" s="356"/>
      <c r="AU96" s="356"/>
      <c r="AV96" s="356"/>
      <c r="AW96" s="356"/>
      <c r="AX96" s="356"/>
      <c r="AY96" s="356"/>
      <c r="AZ96" s="356"/>
      <c r="BA96" s="356"/>
      <c r="BB96" s="356"/>
      <c r="BC96" s="356"/>
      <c r="BD96" s="356"/>
      <c r="BE96" s="356"/>
      <c r="BF96" s="356"/>
      <c r="BG96" s="356"/>
      <c r="BH96" s="356"/>
      <c r="BI96" s="356"/>
      <c r="BJ96" s="356"/>
      <c r="BK96" s="356"/>
      <c r="BL96" s="356"/>
      <c r="BM96" s="356"/>
      <c r="BN96" s="356"/>
      <c r="BO96" s="356"/>
      <c r="BP96" s="356"/>
      <c r="BQ96" s="356"/>
      <c r="BR96" s="356"/>
      <c r="BS96" s="356"/>
      <c r="BT96" s="356"/>
      <c r="BU96" s="356"/>
      <c r="BV96" s="356"/>
      <c r="BW96" s="356"/>
      <c r="BX96" s="356"/>
      <c r="BY96" s="356"/>
      <c r="BZ96" s="356"/>
      <c r="CA96" s="356"/>
      <c r="CB96" s="356"/>
      <c r="CC96" s="356"/>
      <c r="CD96" s="356"/>
      <c r="CE96" s="356"/>
      <c r="CF96" s="356"/>
      <c r="CG96" s="356"/>
      <c r="CH96" s="356"/>
      <c r="CI96" s="356"/>
      <c r="CJ96" s="356"/>
      <c r="CK96" s="356"/>
      <c r="CL96" s="356"/>
      <c r="CM96" s="356"/>
      <c r="CN96" s="356"/>
      <c r="CO96" s="356"/>
      <c r="CP96" s="356"/>
      <c r="CQ96" s="356"/>
      <c r="CR96" s="356"/>
      <c r="CS96" s="356"/>
      <c r="CT96" s="356"/>
      <c r="CU96" s="356"/>
      <c r="CV96" s="356"/>
      <c r="CW96" s="356"/>
      <c r="CX96" s="356"/>
      <c r="CY96" s="356"/>
      <c r="CZ96" s="356"/>
      <c r="DA96" s="356"/>
      <c r="DB96" s="356"/>
      <c r="DC96" s="356"/>
      <c r="DD96" s="356"/>
      <c r="DE96" s="356"/>
      <c r="DF96" s="356"/>
      <c r="DG96" s="356"/>
    </row>
    <row r="97" spans="2:111" ht="15.95" customHeight="1" x14ac:dyDescent="0.2">
      <c r="B97" s="356"/>
      <c r="C97" s="356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356"/>
      <c r="AK97" s="356"/>
      <c r="AL97" s="356"/>
      <c r="AM97" s="356"/>
      <c r="AN97" s="356"/>
      <c r="AO97" s="356"/>
      <c r="AP97" s="356"/>
      <c r="AQ97" s="356"/>
      <c r="AR97" s="356"/>
      <c r="AS97" s="356"/>
      <c r="AT97" s="356"/>
      <c r="AU97" s="356"/>
      <c r="AV97" s="356"/>
      <c r="AW97" s="356"/>
      <c r="AX97" s="356"/>
      <c r="AY97" s="356"/>
      <c r="AZ97" s="356"/>
      <c r="BA97" s="356"/>
      <c r="BB97" s="356"/>
      <c r="BC97" s="356"/>
      <c r="BD97" s="356"/>
      <c r="BE97" s="356"/>
      <c r="BF97" s="356"/>
      <c r="BG97" s="356"/>
      <c r="BH97" s="356"/>
      <c r="BI97" s="356"/>
      <c r="BJ97" s="356"/>
      <c r="BK97" s="356"/>
      <c r="BL97" s="356"/>
      <c r="BM97" s="356"/>
      <c r="BN97" s="356"/>
      <c r="BO97" s="356"/>
      <c r="BP97" s="356"/>
      <c r="BQ97" s="356"/>
      <c r="BR97" s="356"/>
      <c r="BS97" s="356"/>
      <c r="BT97" s="356"/>
      <c r="BU97" s="356"/>
      <c r="BV97" s="356"/>
      <c r="BW97" s="356"/>
      <c r="BX97" s="356"/>
      <c r="BY97" s="356"/>
      <c r="BZ97" s="356"/>
      <c r="CA97" s="356"/>
      <c r="CB97" s="356"/>
      <c r="CC97" s="356"/>
      <c r="CD97" s="356"/>
      <c r="CE97" s="356"/>
      <c r="CF97" s="356"/>
      <c r="CG97" s="356"/>
      <c r="CH97" s="356"/>
      <c r="CI97" s="356"/>
      <c r="CJ97" s="356"/>
      <c r="CK97" s="356"/>
      <c r="CL97" s="356"/>
      <c r="CM97" s="356"/>
      <c r="CN97" s="356"/>
      <c r="CO97" s="356"/>
      <c r="CP97" s="356"/>
      <c r="CQ97" s="356"/>
      <c r="CR97" s="356"/>
      <c r="CS97" s="356"/>
      <c r="CT97" s="356"/>
      <c r="CU97" s="356"/>
      <c r="CV97" s="356"/>
      <c r="CW97" s="356"/>
      <c r="CX97" s="356"/>
      <c r="CY97" s="356"/>
      <c r="CZ97" s="356"/>
      <c r="DA97" s="356"/>
      <c r="DB97" s="356"/>
      <c r="DC97" s="356"/>
      <c r="DD97" s="356"/>
      <c r="DE97" s="356"/>
      <c r="DF97" s="356"/>
      <c r="DG97" s="356"/>
    </row>
    <row r="98" spans="2:111" ht="15.95" customHeight="1" x14ac:dyDescent="0.2">
      <c r="B98" s="356"/>
      <c r="C98" s="356"/>
      <c r="D98" s="356"/>
      <c r="E98" s="356"/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356"/>
      <c r="Z98" s="356"/>
      <c r="AA98" s="356"/>
      <c r="AB98" s="356"/>
      <c r="AC98" s="356"/>
      <c r="AD98" s="356"/>
      <c r="AE98" s="356"/>
      <c r="AF98" s="356"/>
      <c r="AG98" s="356"/>
      <c r="AH98" s="356"/>
      <c r="AI98" s="356"/>
      <c r="AJ98" s="356"/>
      <c r="AK98" s="356"/>
      <c r="AL98" s="356"/>
      <c r="AM98" s="356"/>
      <c r="AN98" s="356"/>
      <c r="AO98" s="356"/>
      <c r="AP98" s="356"/>
      <c r="AQ98" s="356"/>
      <c r="AR98" s="356"/>
      <c r="AS98" s="356"/>
      <c r="AT98" s="356"/>
      <c r="AU98" s="356"/>
      <c r="AV98" s="356"/>
      <c r="AW98" s="356"/>
      <c r="AX98" s="356"/>
      <c r="AY98" s="356"/>
      <c r="AZ98" s="356"/>
      <c r="BA98" s="356"/>
      <c r="BB98" s="356"/>
      <c r="BC98" s="356"/>
      <c r="BD98" s="356"/>
      <c r="BE98" s="356"/>
      <c r="BF98" s="356"/>
      <c r="BG98" s="356"/>
      <c r="BH98" s="356"/>
      <c r="BI98" s="356"/>
      <c r="BJ98" s="356"/>
      <c r="BK98" s="356"/>
      <c r="BL98" s="356"/>
      <c r="BM98" s="356"/>
      <c r="BN98" s="356"/>
      <c r="BO98" s="356"/>
      <c r="BP98" s="356"/>
      <c r="BQ98" s="356"/>
      <c r="BR98" s="356"/>
      <c r="BS98" s="356"/>
      <c r="BT98" s="356"/>
      <c r="BU98" s="356"/>
      <c r="BV98" s="356"/>
      <c r="BW98" s="356"/>
      <c r="BX98" s="356"/>
      <c r="BY98" s="356"/>
      <c r="BZ98" s="356"/>
      <c r="CA98" s="356"/>
      <c r="CB98" s="356"/>
      <c r="CC98" s="356"/>
      <c r="CD98" s="356"/>
      <c r="CE98" s="356"/>
      <c r="CF98" s="356"/>
      <c r="CG98" s="356"/>
      <c r="CH98" s="356"/>
      <c r="CI98" s="356"/>
      <c r="CJ98" s="356"/>
      <c r="CK98" s="356"/>
      <c r="CL98" s="356"/>
      <c r="CM98" s="356"/>
      <c r="CN98" s="356"/>
      <c r="CO98" s="356"/>
      <c r="CP98" s="356"/>
      <c r="CQ98" s="356"/>
      <c r="CR98" s="356"/>
      <c r="CS98" s="356"/>
      <c r="CT98" s="356"/>
      <c r="CU98" s="356"/>
      <c r="CV98" s="356"/>
      <c r="CW98" s="356"/>
      <c r="CX98" s="356"/>
      <c r="CY98" s="356"/>
      <c r="CZ98" s="356"/>
      <c r="DA98" s="356"/>
      <c r="DB98" s="356"/>
      <c r="DC98" s="356"/>
      <c r="DD98" s="356"/>
      <c r="DE98" s="356"/>
      <c r="DF98" s="356"/>
      <c r="DG98" s="356"/>
    </row>
    <row r="99" spans="2:111" ht="15.95" customHeight="1" x14ac:dyDescent="0.2">
      <c r="B99" s="356"/>
      <c r="C99" s="356"/>
      <c r="D99" s="356"/>
      <c r="E99" s="356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6"/>
      <c r="V99" s="356"/>
      <c r="W99" s="356"/>
      <c r="X99" s="356"/>
      <c r="Y99" s="356"/>
      <c r="Z99" s="356"/>
      <c r="AA99" s="356"/>
      <c r="AB99" s="356"/>
      <c r="AC99" s="356"/>
      <c r="AD99" s="356"/>
      <c r="AE99" s="356"/>
      <c r="AF99" s="356"/>
      <c r="AG99" s="356"/>
      <c r="AH99" s="356"/>
      <c r="AI99" s="356"/>
      <c r="AJ99" s="356"/>
      <c r="AK99" s="356"/>
      <c r="AL99" s="356"/>
      <c r="AM99" s="356"/>
      <c r="AN99" s="356"/>
      <c r="AO99" s="356"/>
      <c r="AP99" s="356"/>
      <c r="AQ99" s="356"/>
      <c r="AR99" s="356"/>
      <c r="AS99" s="356"/>
      <c r="AT99" s="356"/>
      <c r="AU99" s="356"/>
      <c r="AV99" s="356"/>
      <c r="AW99" s="356"/>
      <c r="AX99" s="356"/>
      <c r="AY99" s="356"/>
      <c r="AZ99" s="356"/>
      <c r="BA99" s="356"/>
      <c r="BB99" s="356"/>
      <c r="BC99" s="356"/>
      <c r="BD99" s="356"/>
      <c r="BE99" s="356"/>
      <c r="BF99" s="356"/>
      <c r="BG99" s="356"/>
      <c r="BH99" s="356"/>
      <c r="BI99" s="356"/>
      <c r="BJ99" s="356"/>
      <c r="BK99" s="356"/>
      <c r="BL99" s="356"/>
      <c r="BM99" s="356"/>
      <c r="BN99" s="356"/>
      <c r="BO99" s="356"/>
      <c r="BP99" s="356"/>
      <c r="BQ99" s="356"/>
      <c r="BR99" s="356"/>
      <c r="BS99" s="356"/>
      <c r="BT99" s="356"/>
      <c r="BU99" s="356"/>
      <c r="BV99" s="356"/>
      <c r="BW99" s="356"/>
      <c r="BX99" s="356"/>
      <c r="BY99" s="356"/>
      <c r="BZ99" s="356"/>
      <c r="CA99" s="356"/>
      <c r="CB99" s="356"/>
      <c r="CC99" s="356"/>
      <c r="CD99" s="356"/>
      <c r="CE99" s="356"/>
      <c r="CF99" s="356"/>
      <c r="CG99" s="356"/>
      <c r="CH99" s="356"/>
      <c r="CI99" s="356"/>
      <c r="CJ99" s="356"/>
      <c r="CK99" s="356"/>
      <c r="CL99" s="356"/>
      <c r="CM99" s="356"/>
      <c r="CN99" s="356"/>
      <c r="CO99" s="356"/>
      <c r="CP99" s="356"/>
      <c r="CQ99" s="356"/>
      <c r="CR99" s="356"/>
      <c r="CS99" s="356"/>
      <c r="CT99" s="356"/>
      <c r="CU99" s="356"/>
      <c r="CV99" s="356"/>
      <c r="CW99" s="356"/>
      <c r="CX99" s="356"/>
      <c r="CY99" s="356"/>
      <c r="CZ99" s="356"/>
      <c r="DA99" s="356"/>
      <c r="DB99" s="356"/>
      <c r="DC99" s="356"/>
      <c r="DD99" s="356"/>
      <c r="DE99" s="356"/>
      <c r="DF99" s="356"/>
      <c r="DG99" s="356"/>
    </row>
    <row r="100" spans="2:111" ht="15.95" customHeight="1" x14ac:dyDescent="0.2">
      <c r="B100" s="356"/>
      <c r="C100" s="356"/>
      <c r="D100" s="356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  <c r="X100" s="356"/>
      <c r="Y100" s="356"/>
      <c r="Z100" s="356"/>
      <c r="AA100" s="356"/>
      <c r="AB100" s="356"/>
      <c r="AC100" s="356"/>
      <c r="AD100" s="356"/>
      <c r="AE100" s="356"/>
      <c r="AF100" s="356"/>
      <c r="AG100" s="356"/>
      <c r="AH100" s="356"/>
      <c r="AI100" s="356"/>
      <c r="AJ100" s="356"/>
      <c r="AK100" s="356"/>
      <c r="AL100" s="356"/>
      <c r="AM100" s="356"/>
      <c r="AN100" s="356"/>
      <c r="AO100" s="356"/>
      <c r="AP100" s="356"/>
      <c r="AQ100" s="356"/>
      <c r="AR100" s="356"/>
      <c r="AS100" s="356"/>
      <c r="AT100" s="356"/>
      <c r="AU100" s="356"/>
      <c r="AV100" s="356"/>
      <c r="AW100" s="356"/>
      <c r="AX100" s="356"/>
      <c r="AY100" s="356"/>
      <c r="AZ100" s="356"/>
      <c r="BA100" s="356"/>
      <c r="BB100" s="356"/>
      <c r="BC100" s="356"/>
      <c r="BD100" s="356"/>
      <c r="BE100" s="356"/>
      <c r="BF100" s="356"/>
      <c r="BG100" s="356"/>
      <c r="BH100" s="356"/>
      <c r="BI100" s="356"/>
      <c r="BJ100" s="356"/>
      <c r="BK100" s="356"/>
      <c r="BL100" s="356"/>
      <c r="BM100" s="356"/>
      <c r="BN100" s="356"/>
      <c r="BO100" s="356"/>
      <c r="BP100" s="356"/>
      <c r="BQ100" s="356"/>
      <c r="BR100" s="356"/>
      <c r="BS100" s="356"/>
      <c r="BT100" s="356"/>
      <c r="BU100" s="356"/>
      <c r="BV100" s="356"/>
      <c r="BW100" s="356"/>
      <c r="BX100" s="356"/>
      <c r="BY100" s="356"/>
      <c r="BZ100" s="356"/>
      <c r="CA100" s="356"/>
      <c r="CB100" s="356"/>
      <c r="CC100" s="356"/>
      <c r="CD100" s="356"/>
      <c r="CE100" s="356"/>
      <c r="CF100" s="356"/>
      <c r="CG100" s="356"/>
      <c r="CH100" s="356"/>
      <c r="CI100" s="356"/>
      <c r="CJ100" s="356"/>
      <c r="CK100" s="356"/>
      <c r="CL100" s="356"/>
      <c r="CM100" s="356"/>
      <c r="CN100" s="356"/>
      <c r="CO100" s="356"/>
      <c r="CP100" s="356"/>
      <c r="CQ100" s="356"/>
      <c r="CR100" s="356"/>
      <c r="CS100" s="356"/>
      <c r="CT100" s="356"/>
      <c r="CU100" s="356"/>
      <c r="CV100" s="356"/>
      <c r="CW100" s="356"/>
      <c r="CX100" s="356"/>
      <c r="CY100" s="356"/>
      <c r="CZ100" s="356"/>
      <c r="DA100" s="356"/>
      <c r="DB100" s="356"/>
      <c r="DC100" s="356"/>
      <c r="DD100" s="356"/>
      <c r="DE100" s="356"/>
      <c r="DF100" s="356"/>
      <c r="DG100" s="356"/>
    </row>
    <row r="101" spans="2:111" ht="15.95" customHeight="1" x14ac:dyDescent="0.2">
      <c r="B101" s="356"/>
      <c r="C101" s="356"/>
      <c r="D101" s="356"/>
      <c r="E101" s="356"/>
      <c r="F101" s="356"/>
      <c r="G101" s="356"/>
      <c r="H101" s="356"/>
      <c r="I101" s="356"/>
      <c r="J101" s="356"/>
      <c r="K101" s="356"/>
      <c r="L101" s="356"/>
      <c r="M101" s="356"/>
      <c r="N101" s="356"/>
      <c r="O101" s="356"/>
      <c r="P101" s="356"/>
      <c r="Q101" s="356"/>
      <c r="R101" s="356"/>
      <c r="S101" s="356"/>
      <c r="T101" s="356"/>
      <c r="U101" s="356"/>
      <c r="V101" s="356"/>
      <c r="W101" s="356"/>
      <c r="X101" s="356"/>
      <c r="Y101" s="356"/>
      <c r="Z101" s="356"/>
      <c r="AA101" s="356"/>
      <c r="AB101" s="356"/>
      <c r="AC101" s="356"/>
      <c r="AD101" s="356"/>
      <c r="AE101" s="356"/>
      <c r="AF101" s="356"/>
      <c r="AG101" s="356"/>
      <c r="AH101" s="356"/>
      <c r="AI101" s="356"/>
      <c r="AJ101" s="356"/>
      <c r="AK101" s="356"/>
      <c r="AL101" s="356"/>
      <c r="AM101" s="356"/>
      <c r="AN101" s="356"/>
      <c r="AO101" s="356"/>
      <c r="AP101" s="356"/>
      <c r="AQ101" s="356"/>
      <c r="AR101" s="356"/>
      <c r="AS101" s="356"/>
      <c r="AT101" s="356"/>
      <c r="AU101" s="356"/>
      <c r="AV101" s="356"/>
      <c r="AW101" s="356"/>
      <c r="AX101" s="356"/>
      <c r="AY101" s="356"/>
      <c r="AZ101" s="356"/>
      <c r="BA101" s="356"/>
      <c r="BB101" s="356"/>
      <c r="BC101" s="356"/>
      <c r="BD101" s="356"/>
      <c r="BE101" s="356"/>
      <c r="BF101" s="356"/>
      <c r="BG101" s="356"/>
      <c r="BH101" s="356"/>
      <c r="BI101" s="356"/>
      <c r="BJ101" s="356"/>
      <c r="BK101" s="356"/>
      <c r="BL101" s="356"/>
      <c r="BM101" s="356"/>
      <c r="BN101" s="356"/>
      <c r="BO101" s="356"/>
      <c r="BP101" s="356"/>
      <c r="BQ101" s="356"/>
      <c r="BR101" s="356"/>
      <c r="BS101" s="356"/>
      <c r="BT101" s="356"/>
      <c r="BU101" s="356"/>
      <c r="BV101" s="356"/>
      <c r="BW101" s="356"/>
      <c r="BX101" s="356"/>
      <c r="BY101" s="356"/>
      <c r="BZ101" s="356"/>
      <c r="CA101" s="356"/>
      <c r="CB101" s="356"/>
      <c r="CC101" s="356"/>
      <c r="CD101" s="356"/>
      <c r="CE101" s="356"/>
      <c r="CF101" s="356"/>
      <c r="CG101" s="356"/>
      <c r="CH101" s="356"/>
      <c r="CI101" s="356"/>
      <c r="CJ101" s="356"/>
      <c r="CK101" s="356"/>
      <c r="CL101" s="356"/>
      <c r="CM101" s="356"/>
      <c r="CN101" s="356"/>
      <c r="CO101" s="356"/>
      <c r="CP101" s="356"/>
      <c r="CQ101" s="356"/>
      <c r="CR101" s="356"/>
      <c r="CS101" s="356"/>
      <c r="CT101" s="356"/>
      <c r="CU101" s="356"/>
      <c r="CV101" s="356"/>
      <c r="CW101" s="356"/>
      <c r="CX101" s="356"/>
      <c r="CY101" s="356"/>
      <c r="CZ101" s="356"/>
      <c r="DA101" s="356"/>
      <c r="DB101" s="356"/>
      <c r="DC101" s="356"/>
      <c r="DD101" s="356"/>
      <c r="DE101" s="356"/>
      <c r="DF101" s="356"/>
      <c r="DG101" s="356"/>
    </row>
    <row r="102" spans="2:111" ht="15.95" customHeight="1" x14ac:dyDescent="0.2">
      <c r="B102" s="356"/>
      <c r="C102" s="356"/>
      <c r="D102" s="356"/>
      <c r="E102" s="356"/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6"/>
      <c r="X102" s="356"/>
      <c r="Y102" s="356"/>
      <c r="Z102" s="356"/>
      <c r="AA102" s="356"/>
      <c r="AB102" s="356"/>
      <c r="AC102" s="356"/>
      <c r="AD102" s="356"/>
      <c r="AE102" s="356"/>
      <c r="AF102" s="356"/>
      <c r="AG102" s="356"/>
      <c r="AH102" s="356"/>
      <c r="AI102" s="356"/>
      <c r="AJ102" s="356"/>
      <c r="AK102" s="356"/>
      <c r="AL102" s="356"/>
      <c r="AM102" s="356"/>
      <c r="AN102" s="356"/>
      <c r="AO102" s="356"/>
      <c r="AP102" s="356"/>
      <c r="AQ102" s="356"/>
      <c r="AR102" s="356"/>
      <c r="AS102" s="356"/>
      <c r="AT102" s="356"/>
      <c r="AU102" s="356"/>
      <c r="AV102" s="356"/>
      <c r="AW102" s="356"/>
      <c r="AX102" s="356"/>
      <c r="AY102" s="356"/>
      <c r="AZ102" s="356"/>
      <c r="BA102" s="356"/>
      <c r="BB102" s="356"/>
      <c r="BC102" s="356"/>
      <c r="BD102" s="356"/>
      <c r="BE102" s="356"/>
      <c r="BF102" s="356"/>
      <c r="BG102" s="356"/>
      <c r="BH102" s="356"/>
      <c r="BI102" s="356"/>
      <c r="BJ102" s="356"/>
      <c r="BK102" s="356"/>
      <c r="BL102" s="356"/>
      <c r="BM102" s="356"/>
      <c r="BN102" s="356"/>
      <c r="BO102" s="356"/>
      <c r="BP102" s="356"/>
      <c r="BQ102" s="356"/>
      <c r="BR102" s="356"/>
      <c r="BS102" s="356"/>
      <c r="BT102" s="356"/>
      <c r="BU102" s="356"/>
      <c r="BV102" s="356"/>
      <c r="BW102" s="356"/>
      <c r="BX102" s="356"/>
      <c r="BY102" s="356"/>
      <c r="BZ102" s="356"/>
      <c r="CA102" s="356"/>
      <c r="CB102" s="356"/>
      <c r="CC102" s="356"/>
      <c r="CD102" s="356"/>
      <c r="CE102" s="356"/>
      <c r="CF102" s="356"/>
      <c r="CG102" s="356"/>
      <c r="CH102" s="356"/>
      <c r="CI102" s="356"/>
      <c r="CJ102" s="356"/>
      <c r="CK102" s="356"/>
      <c r="CL102" s="356"/>
      <c r="CM102" s="356"/>
      <c r="CN102" s="356"/>
      <c r="CO102" s="356"/>
      <c r="CP102" s="356"/>
      <c r="CQ102" s="356"/>
      <c r="CR102" s="356"/>
      <c r="CS102" s="356"/>
      <c r="CT102" s="356"/>
      <c r="CU102" s="356"/>
      <c r="CV102" s="356"/>
      <c r="CW102" s="356"/>
      <c r="CX102" s="356"/>
      <c r="CY102" s="356"/>
      <c r="CZ102" s="356"/>
      <c r="DA102" s="356"/>
      <c r="DB102" s="356"/>
      <c r="DC102" s="356"/>
      <c r="DD102" s="356"/>
      <c r="DE102" s="356"/>
      <c r="DF102" s="356"/>
      <c r="DG102" s="356"/>
    </row>
    <row r="103" spans="2:111" ht="15.95" customHeight="1" x14ac:dyDescent="0.2">
      <c r="B103" s="356"/>
      <c r="C103" s="356"/>
      <c r="D103" s="356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6"/>
      <c r="X103" s="356"/>
      <c r="Y103" s="356"/>
      <c r="Z103" s="356"/>
      <c r="AA103" s="356"/>
      <c r="AB103" s="356"/>
      <c r="AC103" s="356"/>
      <c r="AD103" s="356"/>
      <c r="AE103" s="356"/>
      <c r="AF103" s="356"/>
      <c r="AG103" s="356"/>
      <c r="AH103" s="356"/>
      <c r="AI103" s="356"/>
      <c r="AJ103" s="356"/>
      <c r="AK103" s="356"/>
      <c r="AL103" s="356"/>
      <c r="AM103" s="356"/>
      <c r="AN103" s="356"/>
      <c r="AO103" s="356"/>
      <c r="AP103" s="356"/>
      <c r="AQ103" s="356"/>
      <c r="AR103" s="356"/>
      <c r="AS103" s="356"/>
      <c r="AT103" s="356"/>
      <c r="AU103" s="356"/>
      <c r="AV103" s="356"/>
      <c r="AW103" s="356"/>
      <c r="AX103" s="356"/>
      <c r="AY103" s="356"/>
      <c r="AZ103" s="356"/>
      <c r="BA103" s="356"/>
      <c r="BB103" s="356"/>
      <c r="BC103" s="356"/>
      <c r="BD103" s="356"/>
      <c r="BE103" s="356"/>
      <c r="BF103" s="356"/>
      <c r="BG103" s="356"/>
      <c r="BH103" s="356"/>
      <c r="BI103" s="356"/>
      <c r="BJ103" s="356"/>
      <c r="BK103" s="356"/>
      <c r="BL103" s="356"/>
      <c r="BM103" s="356"/>
      <c r="BN103" s="356"/>
      <c r="BO103" s="356"/>
      <c r="BP103" s="356"/>
      <c r="BQ103" s="356"/>
      <c r="BR103" s="356"/>
      <c r="BS103" s="356"/>
      <c r="BT103" s="356"/>
      <c r="BU103" s="356"/>
      <c r="BV103" s="356"/>
      <c r="BW103" s="356"/>
      <c r="BX103" s="356"/>
      <c r="BY103" s="356"/>
      <c r="BZ103" s="356"/>
      <c r="CA103" s="356"/>
      <c r="CB103" s="356"/>
      <c r="CC103" s="356"/>
      <c r="CD103" s="356"/>
      <c r="CE103" s="356"/>
      <c r="CF103" s="356"/>
      <c r="CG103" s="356"/>
      <c r="CH103" s="356"/>
      <c r="CI103" s="356"/>
      <c r="CJ103" s="356"/>
      <c r="CK103" s="356"/>
      <c r="CL103" s="356"/>
      <c r="CM103" s="356"/>
      <c r="CN103" s="356"/>
      <c r="CO103" s="356"/>
      <c r="CP103" s="356"/>
      <c r="CQ103" s="356"/>
      <c r="CR103" s="356"/>
      <c r="CS103" s="356"/>
      <c r="CT103" s="356"/>
      <c r="CU103" s="356"/>
      <c r="CV103" s="356"/>
      <c r="CW103" s="356"/>
      <c r="CX103" s="356"/>
      <c r="CY103" s="356"/>
      <c r="CZ103" s="356"/>
      <c r="DA103" s="356"/>
      <c r="DB103" s="356"/>
      <c r="DC103" s="356"/>
      <c r="DD103" s="356"/>
      <c r="DE103" s="356"/>
      <c r="DF103" s="356"/>
      <c r="DG103" s="356"/>
    </row>
    <row r="104" spans="2:111" ht="15.95" customHeight="1" x14ac:dyDescent="0.2">
      <c r="B104" s="356"/>
      <c r="C104" s="356"/>
      <c r="D104" s="356"/>
      <c r="E104" s="356"/>
      <c r="F104" s="356"/>
      <c r="G104" s="356"/>
      <c r="H104" s="356"/>
      <c r="I104" s="356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6"/>
      <c r="X104" s="356"/>
      <c r="Y104" s="356"/>
      <c r="Z104" s="356"/>
      <c r="AA104" s="356"/>
      <c r="AB104" s="356"/>
      <c r="AC104" s="356"/>
      <c r="AD104" s="356"/>
      <c r="AE104" s="356"/>
      <c r="AF104" s="356"/>
      <c r="AG104" s="356"/>
      <c r="AH104" s="356"/>
      <c r="AI104" s="356"/>
      <c r="AJ104" s="356"/>
      <c r="AK104" s="356"/>
      <c r="AL104" s="356"/>
      <c r="AM104" s="356"/>
      <c r="AN104" s="356"/>
      <c r="AO104" s="356"/>
      <c r="AP104" s="356"/>
      <c r="AQ104" s="356"/>
      <c r="AR104" s="356"/>
      <c r="AS104" s="356"/>
      <c r="AT104" s="356"/>
      <c r="AU104" s="356"/>
      <c r="AV104" s="356"/>
      <c r="AW104" s="356"/>
      <c r="AX104" s="356"/>
      <c r="AY104" s="356"/>
      <c r="AZ104" s="356"/>
      <c r="BA104" s="356"/>
      <c r="BB104" s="356"/>
      <c r="BC104" s="356"/>
      <c r="BD104" s="356"/>
      <c r="BE104" s="356"/>
      <c r="BF104" s="356"/>
      <c r="BG104" s="356"/>
      <c r="BH104" s="356"/>
      <c r="BI104" s="356"/>
      <c r="BJ104" s="356"/>
      <c r="BK104" s="356"/>
      <c r="BL104" s="356"/>
      <c r="BM104" s="356"/>
      <c r="BN104" s="356"/>
      <c r="BO104" s="356"/>
      <c r="BP104" s="356"/>
      <c r="BQ104" s="356"/>
      <c r="BR104" s="356"/>
      <c r="BS104" s="356"/>
      <c r="BT104" s="356"/>
      <c r="BU104" s="356"/>
      <c r="BV104" s="356"/>
      <c r="BW104" s="356"/>
      <c r="BX104" s="356"/>
      <c r="BY104" s="356"/>
      <c r="BZ104" s="356"/>
      <c r="CA104" s="356"/>
      <c r="CB104" s="356"/>
      <c r="CC104" s="356"/>
      <c r="CD104" s="356"/>
      <c r="CE104" s="356"/>
      <c r="CF104" s="356"/>
      <c r="CG104" s="356"/>
      <c r="CH104" s="356"/>
      <c r="CI104" s="356"/>
      <c r="CJ104" s="356"/>
      <c r="CK104" s="356"/>
      <c r="CL104" s="356"/>
      <c r="CM104" s="356"/>
      <c r="CN104" s="356"/>
      <c r="CO104" s="356"/>
      <c r="CP104" s="356"/>
      <c r="CQ104" s="356"/>
      <c r="CR104" s="356"/>
      <c r="CS104" s="356"/>
      <c r="CT104" s="356"/>
      <c r="CU104" s="356"/>
      <c r="CV104" s="356"/>
      <c r="CW104" s="356"/>
      <c r="CX104" s="356"/>
      <c r="CY104" s="356"/>
      <c r="CZ104" s="356"/>
      <c r="DA104" s="356"/>
      <c r="DB104" s="356"/>
      <c r="DC104" s="356"/>
      <c r="DD104" s="356"/>
      <c r="DE104" s="356"/>
      <c r="DF104" s="356"/>
      <c r="DG104" s="356"/>
    </row>
    <row r="105" spans="2:111" ht="15.95" customHeight="1" x14ac:dyDescent="0.2">
      <c r="B105" s="356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6"/>
      <c r="U105" s="356"/>
      <c r="V105" s="356"/>
      <c r="W105" s="356"/>
      <c r="X105" s="356"/>
      <c r="Y105" s="356"/>
      <c r="Z105" s="356"/>
      <c r="AA105" s="356"/>
      <c r="AB105" s="356"/>
      <c r="AC105" s="356"/>
      <c r="AD105" s="356"/>
      <c r="AE105" s="356"/>
      <c r="AF105" s="356"/>
      <c r="AG105" s="356"/>
      <c r="AH105" s="356"/>
      <c r="AI105" s="356"/>
      <c r="AJ105" s="356"/>
      <c r="AK105" s="356"/>
      <c r="AL105" s="356"/>
      <c r="AM105" s="356"/>
      <c r="AN105" s="356"/>
      <c r="AO105" s="356"/>
      <c r="AP105" s="356"/>
      <c r="AQ105" s="356"/>
      <c r="AR105" s="356"/>
      <c r="AS105" s="356"/>
      <c r="AT105" s="356"/>
      <c r="AU105" s="356"/>
      <c r="AV105" s="356"/>
      <c r="AW105" s="356"/>
      <c r="AX105" s="356"/>
      <c r="AY105" s="356"/>
      <c r="AZ105" s="356"/>
      <c r="BA105" s="356"/>
      <c r="BB105" s="356"/>
      <c r="BC105" s="356"/>
      <c r="BD105" s="356"/>
      <c r="BE105" s="356"/>
      <c r="BF105" s="356"/>
      <c r="BG105" s="356"/>
      <c r="BH105" s="356"/>
      <c r="BI105" s="356"/>
      <c r="BJ105" s="356"/>
      <c r="BK105" s="356"/>
      <c r="BL105" s="356"/>
      <c r="BM105" s="356"/>
      <c r="BN105" s="356"/>
      <c r="BO105" s="356"/>
      <c r="BP105" s="356"/>
      <c r="BQ105" s="356"/>
      <c r="BR105" s="356"/>
      <c r="BS105" s="356"/>
      <c r="BT105" s="356"/>
      <c r="BU105" s="356"/>
      <c r="BV105" s="356"/>
      <c r="BW105" s="356"/>
      <c r="BX105" s="356"/>
      <c r="BY105" s="356"/>
      <c r="BZ105" s="356"/>
      <c r="CA105" s="356"/>
      <c r="CB105" s="356"/>
      <c r="CC105" s="356"/>
      <c r="CD105" s="356"/>
      <c r="CE105" s="356"/>
      <c r="CF105" s="356"/>
      <c r="CG105" s="356"/>
      <c r="CH105" s="356"/>
      <c r="CI105" s="356"/>
      <c r="CJ105" s="356"/>
      <c r="CK105" s="356"/>
      <c r="CL105" s="356"/>
      <c r="CM105" s="356"/>
      <c r="CN105" s="356"/>
      <c r="CO105" s="356"/>
      <c r="CP105" s="356"/>
      <c r="CQ105" s="356"/>
      <c r="CR105" s="356"/>
      <c r="CS105" s="356"/>
      <c r="CT105" s="356"/>
      <c r="CU105" s="356"/>
      <c r="CV105" s="356"/>
      <c r="CW105" s="356"/>
      <c r="CX105" s="356"/>
      <c r="CY105" s="356"/>
      <c r="CZ105" s="356"/>
      <c r="DA105" s="356"/>
      <c r="DB105" s="356"/>
      <c r="DC105" s="356"/>
      <c r="DD105" s="356"/>
      <c r="DE105" s="356"/>
      <c r="DF105" s="356"/>
      <c r="DG105" s="356"/>
    </row>
    <row r="106" spans="2:111" ht="15.95" customHeight="1" x14ac:dyDescent="0.2">
      <c r="B106" s="356"/>
      <c r="C106" s="356"/>
      <c r="D106" s="356"/>
      <c r="E106" s="356"/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  <c r="Q106" s="356"/>
      <c r="R106" s="356"/>
      <c r="S106" s="356"/>
      <c r="T106" s="356"/>
      <c r="U106" s="356"/>
      <c r="V106" s="356"/>
      <c r="W106" s="356"/>
      <c r="X106" s="356"/>
      <c r="Y106" s="356"/>
      <c r="Z106" s="356"/>
      <c r="AA106" s="356"/>
      <c r="AB106" s="356"/>
      <c r="AC106" s="356"/>
      <c r="AD106" s="356"/>
      <c r="AE106" s="356"/>
      <c r="AF106" s="356"/>
      <c r="AG106" s="356"/>
      <c r="AH106" s="356"/>
      <c r="AI106" s="356"/>
      <c r="AJ106" s="356"/>
      <c r="AK106" s="356"/>
      <c r="AL106" s="356"/>
      <c r="AM106" s="356"/>
      <c r="AN106" s="356"/>
      <c r="AO106" s="356"/>
      <c r="AP106" s="356"/>
      <c r="AQ106" s="356"/>
      <c r="AR106" s="356"/>
      <c r="AS106" s="356"/>
      <c r="AT106" s="356"/>
      <c r="AU106" s="356"/>
      <c r="AV106" s="356"/>
      <c r="AW106" s="356"/>
      <c r="AX106" s="356"/>
      <c r="AY106" s="356"/>
      <c r="AZ106" s="356"/>
      <c r="BA106" s="356"/>
      <c r="BB106" s="356"/>
      <c r="BC106" s="356"/>
      <c r="BD106" s="356"/>
      <c r="BE106" s="356"/>
      <c r="BF106" s="356"/>
      <c r="BG106" s="356"/>
      <c r="BH106" s="356"/>
      <c r="BI106" s="356"/>
      <c r="BJ106" s="356"/>
      <c r="BK106" s="356"/>
      <c r="BL106" s="356"/>
      <c r="BM106" s="356"/>
      <c r="BN106" s="356"/>
      <c r="BO106" s="356"/>
      <c r="BP106" s="356"/>
      <c r="BQ106" s="356"/>
      <c r="BR106" s="356"/>
      <c r="BS106" s="356"/>
      <c r="BT106" s="356"/>
      <c r="BU106" s="356"/>
      <c r="BV106" s="356"/>
      <c r="BW106" s="356"/>
      <c r="BX106" s="356"/>
      <c r="BY106" s="356"/>
      <c r="BZ106" s="356"/>
      <c r="CA106" s="356"/>
      <c r="CB106" s="356"/>
      <c r="CC106" s="356"/>
      <c r="CD106" s="356"/>
      <c r="CE106" s="356"/>
      <c r="CF106" s="356"/>
      <c r="CG106" s="356"/>
      <c r="CH106" s="356"/>
      <c r="CI106" s="356"/>
      <c r="CJ106" s="356"/>
      <c r="CK106" s="356"/>
      <c r="CL106" s="356"/>
      <c r="CM106" s="356"/>
      <c r="CN106" s="356"/>
      <c r="CO106" s="356"/>
      <c r="CP106" s="356"/>
      <c r="CQ106" s="356"/>
      <c r="CR106" s="356"/>
      <c r="CS106" s="356"/>
      <c r="CT106" s="356"/>
      <c r="CU106" s="356"/>
      <c r="CV106" s="356"/>
      <c r="CW106" s="356"/>
      <c r="CX106" s="356"/>
      <c r="CY106" s="356"/>
      <c r="CZ106" s="356"/>
      <c r="DA106" s="356"/>
      <c r="DB106" s="356"/>
      <c r="DC106" s="356"/>
      <c r="DD106" s="356"/>
      <c r="DE106" s="356"/>
      <c r="DF106" s="356"/>
      <c r="DG106" s="356"/>
    </row>
    <row r="107" spans="2:111" ht="15.95" customHeight="1" x14ac:dyDescent="0.2">
      <c r="B107" s="356"/>
      <c r="C107" s="356"/>
      <c r="D107" s="356"/>
      <c r="E107" s="356"/>
      <c r="F107" s="356"/>
      <c r="G107" s="356"/>
      <c r="H107" s="356"/>
      <c r="I107" s="356"/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6"/>
      <c r="AO107" s="356"/>
      <c r="AP107" s="356"/>
      <c r="AQ107" s="356"/>
      <c r="AR107" s="356"/>
      <c r="AS107" s="356"/>
      <c r="AT107" s="356"/>
      <c r="AU107" s="356"/>
      <c r="AV107" s="356"/>
      <c r="AW107" s="356"/>
      <c r="AX107" s="356"/>
      <c r="AY107" s="356"/>
      <c r="AZ107" s="356"/>
      <c r="BA107" s="356"/>
      <c r="BB107" s="356"/>
      <c r="BC107" s="356"/>
      <c r="BD107" s="356"/>
      <c r="BE107" s="356"/>
      <c r="BF107" s="356"/>
      <c r="BG107" s="356"/>
      <c r="BH107" s="356"/>
      <c r="BI107" s="356"/>
      <c r="BJ107" s="356"/>
      <c r="BK107" s="356"/>
      <c r="BL107" s="356"/>
      <c r="BM107" s="356"/>
      <c r="BN107" s="356"/>
      <c r="BO107" s="356"/>
      <c r="BP107" s="356"/>
      <c r="BQ107" s="356"/>
      <c r="BR107" s="356"/>
      <c r="BS107" s="356"/>
      <c r="BT107" s="356"/>
      <c r="BU107" s="356"/>
      <c r="BV107" s="356"/>
      <c r="BW107" s="356"/>
      <c r="BX107" s="356"/>
      <c r="BY107" s="356"/>
      <c r="BZ107" s="356"/>
      <c r="CA107" s="356"/>
      <c r="CB107" s="356"/>
      <c r="CC107" s="356"/>
      <c r="CD107" s="356"/>
      <c r="CE107" s="356"/>
      <c r="CF107" s="356"/>
      <c r="CG107" s="356"/>
      <c r="CH107" s="356"/>
      <c r="CI107" s="356"/>
      <c r="CJ107" s="356"/>
      <c r="CK107" s="356"/>
      <c r="CL107" s="356"/>
      <c r="CM107" s="356"/>
      <c r="CN107" s="356"/>
      <c r="CO107" s="356"/>
      <c r="CP107" s="356"/>
      <c r="CQ107" s="356"/>
      <c r="CR107" s="356"/>
      <c r="CS107" s="356"/>
      <c r="CT107" s="356"/>
      <c r="CU107" s="356"/>
      <c r="CV107" s="356"/>
      <c r="CW107" s="356"/>
      <c r="CX107" s="356"/>
      <c r="CY107" s="356"/>
      <c r="CZ107" s="356"/>
      <c r="DA107" s="356"/>
      <c r="DB107" s="356"/>
      <c r="DC107" s="356"/>
      <c r="DD107" s="356"/>
      <c r="DE107" s="356"/>
      <c r="DF107" s="356"/>
      <c r="DG107" s="356"/>
    </row>
    <row r="108" spans="2:111" ht="15.95" customHeight="1" x14ac:dyDescent="0.2">
      <c r="B108" s="356"/>
      <c r="C108" s="356"/>
      <c r="D108" s="356"/>
      <c r="E108" s="356"/>
      <c r="F108" s="356"/>
      <c r="G108" s="356"/>
      <c r="H108" s="356"/>
      <c r="I108" s="356"/>
      <c r="J108" s="356"/>
      <c r="K108" s="356"/>
      <c r="L108" s="356"/>
      <c r="M108" s="356"/>
      <c r="N108" s="356"/>
      <c r="O108" s="356"/>
      <c r="P108" s="356"/>
      <c r="Q108" s="356"/>
      <c r="R108" s="356"/>
      <c r="S108" s="356"/>
      <c r="T108" s="356"/>
      <c r="U108" s="356"/>
      <c r="V108" s="356"/>
      <c r="W108" s="356"/>
      <c r="X108" s="356"/>
      <c r="Y108" s="356"/>
      <c r="Z108" s="356"/>
      <c r="AA108" s="356"/>
      <c r="AB108" s="356"/>
      <c r="AC108" s="356"/>
      <c r="AD108" s="356"/>
      <c r="AE108" s="356"/>
      <c r="AF108" s="356"/>
      <c r="AG108" s="356"/>
      <c r="AH108" s="356"/>
      <c r="AI108" s="356"/>
      <c r="AJ108" s="356"/>
      <c r="AK108" s="356"/>
      <c r="AL108" s="356"/>
      <c r="AM108" s="356"/>
      <c r="AN108" s="356"/>
      <c r="AO108" s="356"/>
      <c r="AP108" s="356"/>
      <c r="AQ108" s="356"/>
      <c r="AR108" s="356"/>
      <c r="AS108" s="356"/>
      <c r="AT108" s="356"/>
      <c r="AU108" s="356"/>
      <c r="AV108" s="356"/>
      <c r="AW108" s="356"/>
      <c r="AX108" s="356"/>
      <c r="AY108" s="356"/>
      <c r="AZ108" s="356"/>
      <c r="BA108" s="356"/>
      <c r="BB108" s="356"/>
      <c r="BC108" s="356"/>
      <c r="BD108" s="356"/>
      <c r="BE108" s="356"/>
      <c r="BF108" s="356"/>
      <c r="BG108" s="356"/>
      <c r="BH108" s="356"/>
      <c r="BI108" s="356"/>
      <c r="BJ108" s="356"/>
      <c r="BK108" s="356"/>
      <c r="BL108" s="356"/>
      <c r="BM108" s="356"/>
      <c r="BN108" s="356"/>
      <c r="BO108" s="356"/>
      <c r="BP108" s="356"/>
      <c r="BQ108" s="356"/>
      <c r="BR108" s="356"/>
      <c r="BS108" s="356"/>
      <c r="BT108" s="356"/>
      <c r="BU108" s="356"/>
      <c r="BV108" s="356"/>
      <c r="BW108" s="356"/>
      <c r="BX108" s="356"/>
      <c r="BY108" s="356"/>
      <c r="BZ108" s="356"/>
      <c r="CA108" s="356"/>
      <c r="CB108" s="356"/>
      <c r="CC108" s="356"/>
      <c r="CD108" s="356"/>
      <c r="CE108" s="356"/>
      <c r="CF108" s="356"/>
      <c r="CG108" s="356"/>
      <c r="CH108" s="356"/>
      <c r="CI108" s="356"/>
      <c r="CJ108" s="356"/>
      <c r="CK108" s="356"/>
      <c r="CL108" s="356"/>
      <c r="CM108" s="356"/>
      <c r="CN108" s="356"/>
      <c r="CO108" s="356"/>
      <c r="CP108" s="356"/>
      <c r="CQ108" s="356"/>
      <c r="CR108" s="356"/>
      <c r="CS108" s="356"/>
      <c r="CT108" s="356"/>
      <c r="CU108" s="356"/>
      <c r="CV108" s="356"/>
      <c r="CW108" s="356"/>
      <c r="CX108" s="356"/>
      <c r="CY108" s="356"/>
      <c r="CZ108" s="356"/>
      <c r="DA108" s="356"/>
      <c r="DB108" s="356"/>
      <c r="DC108" s="356"/>
      <c r="DD108" s="356"/>
      <c r="DE108" s="356"/>
      <c r="DF108" s="356"/>
      <c r="DG108" s="356"/>
    </row>
    <row r="109" spans="2:111" ht="15.95" customHeight="1" x14ac:dyDescent="0.2">
      <c r="B109" s="356"/>
      <c r="C109" s="356"/>
      <c r="D109" s="356"/>
      <c r="E109" s="356"/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6"/>
      <c r="Q109" s="356"/>
      <c r="R109" s="356"/>
      <c r="S109" s="356"/>
      <c r="T109" s="356"/>
      <c r="U109" s="356"/>
      <c r="V109" s="356"/>
      <c r="W109" s="356"/>
      <c r="X109" s="356"/>
      <c r="Y109" s="356"/>
      <c r="Z109" s="356"/>
      <c r="AA109" s="356"/>
      <c r="AB109" s="356"/>
      <c r="AC109" s="356"/>
      <c r="AD109" s="356"/>
      <c r="AE109" s="356"/>
      <c r="AF109" s="356"/>
      <c r="AG109" s="356"/>
      <c r="AH109" s="356"/>
      <c r="AI109" s="356"/>
      <c r="AJ109" s="356"/>
      <c r="AK109" s="356"/>
      <c r="AL109" s="356"/>
      <c r="AM109" s="356"/>
      <c r="AN109" s="356"/>
      <c r="AO109" s="356"/>
      <c r="AP109" s="356"/>
      <c r="AQ109" s="356"/>
      <c r="AR109" s="356"/>
      <c r="AS109" s="356"/>
      <c r="AT109" s="356"/>
      <c r="AU109" s="356"/>
      <c r="AV109" s="356"/>
      <c r="AW109" s="356"/>
      <c r="AX109" s="356"/>
      <c r="AY109" s="356"/>
      <c r="AZ109" s="356"/>
      <c r="BA109" s="356"/>
      <c r="BB109" s="356"/>
      <c r="BC109" s="356"/>
      <c r="BD109" s="356"/>
      <c r="BE109" s="356"/>
      <c r="BF109" s="356"/>
      <c r="BG109" s="356"/>
      <c r="BH109" s="356"/>
      <c r="BI109" s="356"/>
      <c r="BJ109" s="356"/>
      <c r="BK109" s="356"/>
      <c r="BL109" s="356"/>
      <c r="BM109" s="356"/>
      <c r="BN109" s="356"/>
      <c r="BO109" s="356"/>
      <c r="BP109" s="356"/>
      <c r="BQ109" s="356"/>
      <c r="BR109" s="356"/>
      <c r="BS109" s="356"/>
      <c r="BT109" s="356"/>
      <c r="BU109" s="356"/>
      <c r="BV109" s="356"/>
      <c r="BW109" s="356"/>
      <c r="BX109" s="356"/>
      <c r="BY109" s="356"/>
      <c r="BZ109" s="356"/>
      <c r="CA109" s="356"/>
      <c r="CB109" s="356"/>
      <c r="CC109" s="356"/>
      <c r="CD109" s="356"/>
      <c r="CE109" s="356"/>
      <c r="CF109" s="356"/>
      <c r="CG109" s="356"/>
      <c r="CH109" s="356"/>
      <c r="CI109" s="356"/>
      <c r="CJ109" s="356"/>
      <c r="CK109" s="356"/>
      <c r="CL109" s="356"/>
      <c r="CM109" s="356"/>
      <c r="CN109" s="356"/>
      <c r="CO109" s="356"/>
      <c r="CP109" s="356"/>
      <c r="CQ109" s="356"/>
      <c r="CR109" s="356"/>
      <c r="CS109" s="356"/>
      <c r="CT109" s="356"/>
      <c r="CU109" s="356"/>
      <c r="CV109" s="356"/>
      <c r="CW109" s="356"/>
      <c r="CX109" s="356"/>
      <c r="CY109" s="356"/>
      <c r="CZ109" s="356"/>
      <c r="DA109" s="356"/>
      <c r="DB109" s="356"/>
      <c r="DC109" s="356"/>
      <c r="DD109" s="356"/>
      <c r="DE109" s="356"/>
      <c r="DF109" s="356"/>
      <c r="DG109" s="356"/>
    </row>
    <row r="110" spans="2:111" ht="15.95" customHeight="1" x14ac:dyDescent="0.2">
      <c r="B110" s="356"/>
      <c r="C110" s="356"/>
      <c r="D110" s="356"/>
      <c r="E110" s="356"/>
      <c r="F110" s="356"/>
      <c r="G110" s="356"/>
      <c r="H110" s="356"/>
      <c r="I110" s="356"/>
      <c r="J110" s="356"/>
      <c r="K110" s="356"/>
      <c r="L110" s="356"/>
      <c r="M110" s="356"/>
      <c r="N110" s="356"/>
      <c r="O110" s="356"/>
      <c r="P110" s="356"/>
      <c r="Q110" s="356"/>
      <c r="R110" s="356"/>
      <c r="S110" s="356"/>
      <c r="T110" s="356"/>
      <c r="U110" s="356"/>
      <c r="V110" s="356"/>
      <c r="W110" s="356"/>
      <c r="X110" s="356"/>
      <c r="Y110" s="356"/>
      <c r="Z110" s="356"/>
      <c r="AA110" s="356"/>
      <c r="AB110" s="356"/>
      <c r="AC110" s="356"/>
      <c r="AD110" s="356"/>
      <c r="AE110" s="356"/>
      <c r="AF110" s="356"/>
      <c r="AG110" s="356"/>
      <c r="AH110" s="356"/>
      <c r="AI110" s="356"/>
      <c r="AJ110" s="356"/>
      <c r="AK110" s="356"/>
      <c r="AL110" s="356"/>
      <c r="AM110" s="356"/>
      <c r="AN110" s="356"/>
      <c r="AO110" s="356"/>
      <c r="AP110" s="356"/>
      <c r="AQ110" s="356"/>
      <c r="AR110" s="356"/>
      <c r="AS110" s="356"/>
      <c r="AT110" s="356"/>
      <c r="AU110" s="356"/>
      <c r="AV110" s="356"/>
      <c r="AW110" s="356"/>
      <c r="AX110" s="356"/>
      <c r="AY110" s="356"/>
      <c r="AZ110" s="356"/>
      <c r="BA110" s="356"/>
      <c r="BB110" s="356"/>
      <c r="BC110" s="356"/>
      <c r="BD110" s="356"/>
      <c r="BE110" s="356"/>
      <c r="BF110" s="356"/>
      <c r="BG110" s="356"/>
      <c r="BH110" s="356"/>
      <c r="BI110" s="356"/>
      <c r="BJ110" s="356"/>
      <c r="BK110" s="356"/>
      <c r="BL110" s="356"/>
      <c r="BM110" s="356"/>
      <c r="BN110" s="356"/>
      <c r="BO110" s="356"/>
      <c r="BP110" s="356"/>
      <c r="BQ110" s="356"/>
      <c r="BR110" s="356"/>
      <c r="BS110" s="356"/>
      <c r="BT110" s="356"/>
      <c r="BU110" s="356"/>
      <c r="BV110" s="356"/>
      <c r="BW110" s="356"/>
      <c r="BX110" s="356"/>
      <c r="BY110" s="356"/>
      <c r="BZ110" s="356"/>
      <c r="CA110" s="356"/>
      <c r="CB110" s="356"/>
      <c r="CC110" s="356"/>
      <c r="CD110" s="356"/>
      <c r="CE110" s="356"/>
      <c r="CF110" s="356"/>
      <c r="CG110" s="356"/>
      <c r="CH110" s="356"/>
      <c r="CI110" s="356"/>
      <c r="CJ110" s="356"/>
      <c r="CK110" s="356"/>
      <c r="CL110" s="356"/>
      <c r="CM110" s="356"/>
      <c r="CN110" s="356"/>
      <c r="CO110" s="356"/>
      <c r="CP110" s="356"/>
      <c r="CQ110" s="356"/>
      <c r="CR110" s="356"/>
      <c r="CS110" s="356"/>
      <c r="CT110" s="356"/>
      <c r="CU110" s="356"/>
      <c r="CV110" s="356"/>
      <c r="CW110" s="356"/>
      <c r="CX110" s="356"/>
      <c r="CY110" s="356"/>
      <c r="CZ110" s="356"/>
      <c r="DA110" s="356"/>
      <c r="DB110" s="356"/>
      <c r="DC110" s="356"/>
      <c r="DD110" s="356"/>
      <c r="DE110" s="356"/>
      <c r="DF110" s="356"/>
      <c r="DG110" s="356"/>
    </row>
    <row r="111" spans="2:111" ht="15.95" customHeight="1" x14ac:dyDescent="0.2">
      <c r="B111" s="356"/>
      <c r="C111" s="356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6"/>
      <c r="Q111" s="356"/>
      <c r="R111" s="356"/>
      <c r="S111" s="356"/>
      <c r="T111" s="356"/>
      <c r="U111" s="356"/>
      <c r="V111" s="356"/>
      <c r="W111" s="356"/>
      <c r="X111" s="356"/>
      <c r="Y111" s="356"/>
      <c r="Z111" s="356"/>
      <c r="AA111" s="356"/>
      <c r="AB111" s="356"/>
      <c r="AC111" s="356"/>
      <c r="AD111" s="356"/>
      <c r="AE111" s="356"/>
      <c r="AF111" s="356"/>
      <c r="AG111" s="356"/>
      <c r="AH111" s="356"/>
      <c r="AI111" s="356"/>
      <c r="AJ111" s="356"/>
      <c r="AK111" s="356"/>
      <c r="AL111" s="356"/>
      <c r="AM111" s="356"/>
      <c r="AN111" s="356"/>
      <c r="AO111" s="356"/>
      <c r="AP111" s="356"/>
      <c r="AQ111" s="356"/>
      <c r="AR111" s="356"/>
      <c r="AS111" s="356"/>
      <c r="AT111" s="356"/>
      <c r="AU111" s="356"/>
      <c r="AV111" s="356"/>
      <c r="AW111" s="356"/>
      <c r="AX111" s="356"/>
      <c r="AY111" s="356"/>
      <c r="AZ111" s="356"/>
      <c r="BA111" s="356"/>
      <c r="BB111" s="356"/>
      <c r="BC111" s="356"/>
      <c r="BD111" s="356"/>
      <c r="BE111" s="356"/>
      <c r="BF111" s="356"/>
      <c r="BG111" s="356"/>
      <c r="BH111" s="356"/>
      <c r="BI111" s="356"/>
      <c r="BJ111" s="356"/>
      <c r="BK111" s="356"/>
      <c r="BL111" s="356"/>
      <c r="BM111" s="356"/>
      <c r="BN111" s="356"/>
      <c r="BO111" s="356"/>
      <c r="BP111" s="356"/>
      <c r="BQ111" s="356"/>
      <c r="BR111" s="356"/>
      <c r="BS111" s="356"/>
      <c r="BT111" s="356"/>
      <c r="BU111" s="356"/>
      <c r="BV111" s="356"/>
      <c r="BW111" s="356"/>
      <c r="BX111" s="356"/>
      <c r="BY111" s="356"/>
      <c r="BZ111" s="356"/>
      <c r="CA111" s="356"/>
      <c r="CB111" s="356"/>
      <c r="CC111" s="356"/>
      <c r="CD111" s="356"/>
      <c r="CE111" s="356"/>
      <c r="CF111" s="356"/>
      <c r="CG111" s="356"/>
      <c r="CH111" s="356"/>
      <c r="CI111" s="356"/>
      <c r="CJ111" s="356"/>
      <c r="CK111" s="356"/>
      <c r="CL111" s="356"/>
      <c r="CM111" s="356"/>
      <c r="CN111" s="356"/>
      <c r="CO111" s="356"/>
      <c r="CP111" s="356"/>
      <c r="CQ111" s="356"/>
      <c r="CR111" s="356"/>
      <c r="CS111" s="356"/>
      <c r="CT111" s="356"/>
      <c r="CU111" s="356"/>
      <c r="CV111" s="356"/>
      <c r="CW111" s="356"/>
      <c r="CX111" s="356"/>
      <c r="CY111" s="356"/>
      <c r="CZ111" s="356"/>
      <c r="DA111" s="356"/>
      <c r="DB111" s="356"/>
      <c r="DC111" s="356"/>
      <c r="DD111" s="356"/>
      <c r="DE111" s="356"/>
      <c r="DF111" s="356"/>
      <c r="DG111" s="356"/>
    </row>
    <row r="112" spans="2:111" ht="15.95" customHeight="1" x14ac:dyDescent="0.2"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6"/>
      <c r="Q112" s="356"/>
      <c r="R112" s="356"/>
      <c r="S112" s="356"/>
      <c r="T112" s="356"/>
      <c r="U112" s="356"/>
      <c r="V112" s="356"/>
      <c r="W112" s="356"/>
      <c r="X112" s="356"/>
      <c r="Y112" s="356"/>
      <c r="Z112" s="356"/>
      <c r="AA112" s="356"/>
      <c r="AB112" s="356"/>
      <c r="AC112" s="356"/>
      <c r="AD112" s="356"/>
      <c r="AE112" s="356"/>
      <c r="AF112" s="356"/>
      <c r="AG112" s="356"/>
      <c r="AH112" s="356"/>
      <c r="AI112" s="356"/>
      <c r="AJ112" s="356"/>
      <c r="AK112" s="356"/>
      <c r="AL112" s="356"/>
      <c r="AM112" s="356"/>
      <c r="AN112" s="356"/>
      <c r="AO112" s="356"/>
      <c r="AP112" s="356"/>
      <c r="AQ112" s="356"/>
      <c r="AR112" s="356"/>
      <c r="AS112" s="356"/>
      <c r="AT112" s="356"/>
      <c r="AU112" s="356"/>
      <c r="AV112" s="356"/>
      <c r="AW112" s="356"/>
      <c r="AX112" s="356"/>
      <c r="AY112" s="356"/>
      <c r="AZ112" s="356"/>
      <c r="BA112" s="356"/>
      <c r="BB112" s="356"/>
      <c r="BC112" s="356"/>
      <c r="BD112" s="356"/>
      <c r="BE112" s="356"/>
      <c r="BF112" s="356"/>
      <c r="BG112" s="356"/>
      <c r="BH112" s="356"/>
      <c r="BI112" s="356"/>
      <c r="BJ112" s="356"/>
      <c r="BK112" s="356"/>
      <c r="BL112" s="356"/>
      <c r="BM112" s="356"/>
      <c r="BN112" s="356"/>
      <c r="BO112" s="356"/>
      <c r="BP112" s="356"/>
      <c r="BQ112" s="356"/>
      <c r="BR112" s="356"/>
      <c r="BS112" s="356"/>
      <c r="BT112" s="356"/>
      <c r="BU112" s="356"/>
      <c r="BV112" s="356"/>
      <c r="BW112" s="356"/>
      <c r="BX112" s="356"/>
      <c r="BY112" s="356"/>
      <c r="BZ112" s="356"/>
      <c r="CA112" s="356"/>
      <c r="CB112" s="356"/>
      <c r="CC112" s="356"/>
      <c r="CD112" s="356"/>
      <c r="CE112" s="356"/>
      <c r="CF112" s="356"/>
      <c r="CG112" s="356"/>
      <c r="CH112" s="356"/>
      <c r="CI112" s="356"/>
      <c r="CJ112" s="356"/>
      <c r="CK112" s="356"/>
      <c r="CL112" s="356"/>
      <c r="CM112" s="356"/>
      <c r="CN112" s="356"/>
      <c r="CO112" s="356"/>
      <c r="CP112" s="356"/>
      <c r="CQ112" s="356"/>
      <c r="CR112" s="356"/>
      <c r="CS112" s="356"/>
      <c r="CT112" s="356"/>
      <c r="CU112" s="356"/>
      <c r="CV112" s="356"/>
      <c r="CW112" s="356"/>
      <c r="CX112" s="356"/>
      <c r="CY112" s="356"/>
      <c r="CZ112" s="356"/>
      <c r="DA112" s="356"/>
      <c r="DB112" s="356"/>
      <c r="DC112" s="356"/>
      <c r="DD112" s="356"/>
      <c r="DE112" s="356"/>
      <c r="DF112" s="356"/>
      <c r="DG112" s="356"/>
    </row>
    <row r="113" spans="2:111" ht="15.95" customHeight="1" x14ac:dyDescent="0.2">
      <c r="B113" s="356"/>
      <c r="C113" s="356"/>
      <c r="D113" s="356"/>
      <c r="E113" s="356"/>
      <c r="F113" s="356"/>
      <c r="G113" s="356"/>
      <c r="H113" s="356"/>
      <c r="I113" s="356"/>
      <c r="J113" s="356"/>
      <c r="K113" s="356"/>
      <c r="L113" s="356"/>
      <c r="M113" s="356"/>
      <c r="N113" s="356"/>
      <c r="O113" s="356"/>
      <c r="P113" s="356"/>
      <c r="Q113" s="356"/>
      <c r="R113" s="356"/>
      <c r="S113" s="356"/>
      <c r="T113" s="356"/>
      <c r="U113" s="356"/>
      <c r="V113" s="356"/>
      <c r="W113" s="356"/>
      <c r="X113" s="356"/>
      <c r="Y113" s="356"/>
      <c r="Z113" s="356"/>
      <c r="AA113" s="356"/>
      <c r="AB113" s="356"/>
      <c r="AC113" s="356"/>
      <c r="AD113" s="356"/>
      <c r="AE113" s="356"/>
      <c r="AF113" s="356"/>
      <c r="AG113" s="356"/>
      <c r="AH113" s="356"/>
      <c r="AI113" s="356"/>
      <c r="AJ113" s="356"/>
      <c r="AK113" s="356"/>
      <c r="AL113" s="356"/>
      <c r="AM113" s="356"/>
      <c r="AN113" s="356"/>
      <c r="AO113" s="356"/>
      <c r="AP113" s="356"/>
      <c r="AQ113" s="356"/>
      <c r="AR113" s="356"/>
      <c r="AS113" s="356"/>
      <c r="AT113" s="356"/>
      <c r="AU113" s="356"/>
      <c r="AV113" s="356"/>
      <c r="AW113" s="356"/>
      <c r="AX113" s="356"/>
      <c r="AY113" s="356"/>
      <c r="AZ113" s="356"/>
      <c r="BA113" s="356"/>
      <c r="BB113" s="356"/>
      <c r="BC113" s="356"/>
      <c r="BD113" s="356"/>
      <c r="BE113" s="356"/>
      <c r="BF113" s="356"/>
      <c r="BG113" s="356"/>
      <c r="BH113" s="356"/>
      <c r="BI113" s="356"/>
      <c r="BJ113" s="356"/>
      <c r="BK113" s="356"/>
      <c r="BL113" s="356"/>
      <c r="BM113" s="356"/>
      <c r="BN113" s="356"/>
      <c r="BO113" s="356"/>
      <c r="BP113" s="356"/>
      <c r="BQ113" s="356"/>
      <c r="BR113" s="356"/>
      <c r="BS113" s="356"/>
      <c r="BT113" s="356"/>
      <c r="BU113" s="356"/>
      <c r="BV113" s="356"/>
      <c r="BW113" s="356"/>
      <c r="BX113" s="356"/>
      <c r="BY113" s="356"/>
      <c r="BZ113" s="356"/>
      <c r="CA113" s="356"/>
      <c r="CB113" s="356"/>
      <c r="CC113" s="356"/>
      <c r="CD113" s="356"/>
      <c r="CE113" s="356"/>
      <c r="CF113" s="356"/>
      <c r="CG113" s="356"/>
      <c r="CH113" s="356"/>
      <c r="CI113" s="356"/>
      <c r="CJ113" s="356"/>
      <c r="CK113" s="356"/>
      <c r="CL113" s="356"/>
      <c r="CM113" s="356"/>
      <c r="CN113" s="356"/>
      <c r="CO113" s="356"/>
      <c r="CP113" s="356"/>
      <c r="CQ113" s="356"/>
      <c r="CR113" s="356"/>
      <c r="CS113" s="356"/>
      <c r="CT113" s="356"/>
      <c r="CU113" s="356"/>
      <c r="CV113" s="356"/>
      <c r="CW113" s="356"/>
      <c r="CX113" s="356"/>
      <c r="CY113" s="356"/>
      <c r="CZ113" s="356"/>
      <c r="DA113" s="356"/>
      <c r="DB113" s="356"/>
      <c r="DC113" s="356"/>
      <c r="DD113" s="356"/>
      <c r="DE113" s="356"/>
      <c r="DF113" s="356"/>
      <c r="DG113" s="356"/>
    </row>
    <row r="114" spans="2:111" ht="15.95" customHeight="1" x14ac:dyDescent="0.2">
      <c r="B114" s="356"/>
      <c r="C114" s="356"/>
      <c r="D114" s="356"/>
      <c r="E114" s="356"/>
      <c r="F114" s="356"/>
      <c r="G114" s="356"/>
      <c r="H114" s="356"/>
      <c r="I114" s="356"/>
      <c r="J114" s="356"/>
      <c r="K114" s="356"/>
      <c r="L114" s="356"/>
      <c r="M114" s="356"/>
      <c r="N114" s="356"/>
      <c r="O114" s="356"/>
      <c r="P114" s="356"/>
      <c r="Q114" s="356"/>
      <c r="R114" s="356"/>
      <c r="S114" s="356"/>
      <c r="T114" s="356"/>
      <c r="U114" s="356"/>
      <c r="V114" s="356"/>
      <c r="W114" s="356"/>
      <c r="X114" s="356"/>
      <c r="Y114" s="356"/>
      <c r="Z114" s="356"/>
      <c r="AA114" s="356"/>
      <c r="AB114" s="356"/>
      <c r="AC114" s="356"/>
      <c r="AD114" s="356"/>
      <c r="AE114" s="356"/>
      <c r="AF114" s="356"/>
      <c r="AG114" s="356"/>
      <c r="AH114" s="356"/>
      <c r="AI114" s="356"/>
      <c r="AJ114" s="356"/>
      <c r="AK114" s="356"/>
      <c r="AL114" s="356"/>
      <c r="AM114" s="356"/>
      <c r="AN114" s="356"/>
      <c r="AO114" s="356"/>
      <c r="AP114" s="356"/>
      <c r="AQ114" s="356"/>
      <c r="AR114" s="356"/>
      <c r="AS114" s="356"/>
      <c r="AT114" s="356"/>
      <c r="AU114" s="356"/>
      <c r="AV114" s="356"/>
      <c r="AW114" s="356"/>
      <c r="AX114" s="356"/>
      <c r="AY114" s="356"/>
      <c r="AZ114" s="356"/>
      <c r="BA114" s="356"/>
      <c r="BB114" s="356"/>
      <c r="BC114" s="356"/>
      <c r="BD114" s="356"/>
      <c r="BE114" s="356"/>
      <c r="BF114" s="356"/>
      <c r="BG114" s="356"/>
      <c r="BH114" s="356"/>
      <c r="BI114" s="356"/>
      <c r="BJ114" s="356"/>
      <c r="BK114" s="356"/>
      <c r="BL114" s="356"/>
      <c r="BM114" s="356"/>
      <c r="BN114" s="356"/>
      <c r="BO114" s="356"/>
      <c r="BP114" s="356"/>
      <c r="BQ114" s="356"/>
      <c r="BR114" s="356"/>
      <c r="BS114" s="356"/>
      <c r="BT114" s="356"/>
      <c r="BU114" s="356"/>
      <c r="BV114" s="356"/>
      <c r="BW114" s="356"/>
      <c r="BX114" s="356"/>
      <c r="BY114" s="356"/>
      <c r="BZ114" s="356"/>
      <c r="CA114" s="356"/>
      <c r="CB114" s="356"/>
      <c r="CC114" s="356"/>
      <c r="CD114" s="356"/>
      <c r="CE114" s="356"/>
      <c r="CF114" s="356"/>
      <c r="CG114" s="356"/>
      <c r="CH114" s="356"/>
      <c r="CI114" s="356"/>
      <c r="CJ114" s="356"/>
      <c r="CK114" s="356"/>
      <c r="CL114" s="356"/>
      <c r="CM114" s="356"/>
      <c r="CN114" s="356"/>
      <c r="CO114" s="356"/>
      <c r="CP114" s="356"/>
      <c r="CQ114" s="356"/>
      <c r="CR114" s="356"/>
      <c r="CS114" s="356"/>
      <c r="CT114" s="356"/>
      <c r="CU114" s="356"/>
      <c r="CV114" s="356"/>
      <c r="CW114" s="356"/>
      <c r="CX114" s="356"/>
      <c r="CY114" s="356"/>
      <c r="CZ114" s="356"/>
      <c r="DA114" s="356"/>
      <c r="DB114" s="356"/>
      <c r="DC114" s="356"/>
      <c r="DD114" s="356"/>
      <c r="DE114" s="356"/>
      <c r="DF114" s="356"/>
      <c r="DG114" s="356"/>
    </row>
    <row r="115" spans="2:111" ht="15.95" customHeight="1" x14ac:dyDescent="0.2">
      <c r="B115" s="356"/>
      <c r="C115" s="356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6"/>
      <c r="X115" s="356"/>
      <c r="Y115" s="356"/>
      <c r="Z115" s="356"/>
      <c r="AA115" s="356"/>
      <c r="AB115" s="356"/>
      <c r="AC115" s="356"/>
      <c r="AD115" s="356"/>
      <c r="AE115" s="356"/>
      <c r="AF115" s="356"/>
      <c r="AG115" s="356"/>
      <c r="AH115" s="356"/>
      <c r="AI115" s="356"/>
      <c r="AJ115" s="356"/>
      <c r="AK115" s="356"/>
      <c r="AL115" s="356"/>
      <c r="AM115" s="356"/>
      <c r="AN115" s="356"/>
      <c r="AO115" s="356"/>
      <c r="AP115" s="356"/>
      <c r="AQ115" s="356"/>
      <c r="AR115" s="356"/>
      <c r="AS115" s="356"/>
      <c r="AT115" s="356"/>
      <c r="AU115" s="356"/>
      <c r="AV115" s="356"/>
      <c r="AW115" s="356"/>
      <c r="AX115" s="356"/>
      <c r="AY115" s="356"/>
      <c r="AZ115" s="356"/>
      <c r="BA115" s="356"/>
      <c r="BB115" s="356"/>
      <c r="BC115" s="356"/>
      <c r="BD115" s="356"/>
      <c r="BE115" s="356"/>
      <c r="BF115" s="356"/>
      <c r="BG115" s="356"/>
      <c r="BH115" s="356"/>
      <c r="BI115" s="356"/>
      <c r="BJ115" s="356"/>
      <c r="BK115" s="356"/>
      <c r="BL115" s="356"/>
      <c r="BM115" s="356"/>
      <c r="BN115" s="356"/>
      <c r="BO115" s="356"/>
      <c r="BP115" s="356"/>
      <c r="BQ115" s="356"/>
      <c r="BR115" s="356"/>
      <c r="BS115" s="356"/>
      <c r="BT115" s="356"/>
      <c r="BU115" s="356"/>
      <c r="BV115" s="356"/>
      <c r="BW115" s="356"/>
      <c r="BX115" s="356"/>
      <c r="BY115" s="356"/>
      <c r="BZ115" s="356"/>
      <c r="CA115" s="356"/>
      <c r="CB115" s="356"/>
      <c r="CC115" s="356"/>
      <c r="CD115" s="356"/>
      <c r="CE115" s="356"/>
      <c r="CF115" s="356"/>
      <c r="CG115" s="356"/>
      <c r="CH115" s="356"/>
      <c r="CI115" s="356"/>
      <c r="CJ115" s="356"/>
      <c r="CK115" s="356"/>
      <c r="CL115" s="356"/>
      <c r="CM115" s="356"/>
      <c r="CN115" s="356"/>
      <c r="CO115" s="356"/>
      <c r="CP115" s="356"/>
      <c r="CQ115" s="356"/>
      <c r="CR115" s="356"/>
      <c r="CS115" s="356"/>
      <c r="CT115" s="356"/>
      <c r="CU115" s="356"/>
      <c r="CV115" s="356"/>
      <c r="CW115" s="356"/>
      <c r="CX115" s="356"/>
      <c r="CY115" s="356"/>
      <c r="CZ115" s="356"/>
      <c r="DA115" s="356"/>
      <c r="DB115" s="356"/>
      <c r="DC115" s="356"/>
      <c r="DD115" s="356"/>
      <c r="DE115" s="356"/>
      <c r="DF115" s="356"/>
      <c r="DG115" s="356"/>
    </row>
    <row r="116" spans="2:111" ht="15.95" customHeight="1" x14ac:dyDescent="0.2">
      <c r="B116" s="356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6"/>
      <c r="AM116" s="356"/>
      <c r="AN116" s="356"/>
      <c r="AO116" s="356"/>
      <c r="AP116" s="356"/>
      <c r="AQ116" s="356"/>
      <c r="AR116" s="356"/>
      <c r="AS116" s="356"/>
      <c r="AT116" s="356"/>
      <c r="AU116" s="356"/>
      <c r="AV116" s="356"/>
      <c r="AW116" s="356"/>
      <c r="AX116" s="356"/>
      <c r="AY116" s="356"/>
      <c r="AZ116" s="356"/>
      <c r="BA116" s="356"/>
      <c r="BB116" s="356"/>
      <c r="BC116" s="356"/>
      <c r="BD116" s="356"/>
      <c r="BE116" s="356"/>
      <c r="BF116" s="356"/>
      <c r="BG116" s="356"/>
      <c r="BH116" s="356"/>
      <c r="BI116" s="356"/>
      <c r="BJ116" s="356"/>
      <c r="BK116" s="356"/>
      <c r="BL116" s="356"/>
      <c r="BM116" s="356"/>
      <c r="BN116" s="356"/>
      <c r="BO116" s="356"/>
      <c r="BP116" s="356"/>
      <c r="BQ116" s="356"/>
      <c r="BR116" s="356"/>
      <c r="BS116" s="356"/>
      <c r="BT116" s="356"/>
      <c r="BU116" s="356"/>
      <c r="BV116" s="356"/>
      <c r="BW116" s="356"/>
      <c r="BX116" s="356"/>
      <c r="BY116" s="356"/>
      <c r="BZ116" s="356"/>
      <c r="CA116" s="356"/>
      <c r="CB116" s="356"/>
      <c r="CC116" s="356"/>
      <c r="CD116" s="356"/>
      <c r="CE116" s="356"/>
      <c r="CF116" s="356"/>
      <c r="CG116" s="356"/>
      <c r="CH116" s="356"/>
      <c r="CI116" s="356"/>
      <c r="CJ116" s="356"/>
      <c r="CK116" s="356"/>
      <c r="CL116" s="356"/>
      <c r="CM116" s="356"/>
      <c r="CN116" s="356"/>
      <c r="CO116" s="356"/>
      <c r="CP116" s="356"/>
      <c r="CQ116" s="356"/>
      <c r="CR116" s="356"/>
      <c r="CS116" s="356"/>
      <c r="CT116" s="356"/>
      <c r="CU116" s="356"/>
      <c r="CV116" s="356"/>
      <c r="CW116" s="356"/>
      <c r="CX116" s="356"/>
      <c r="CY116" s="356"/>
      <c r="CZ116" s="356"/>
      <c r="DA116" s="356"/>
      <c r="DB116" s="356"/>
      <c r="DC116" s="356"/>
      <c r="DD116" s="356"/>
      <c r="DE116" s="356"/>
      <c r="DF116" s="356"/>
      <c r="DG116" s="356"/>
    </row>
  </sheetData>
  <sheetProtection formatCells="0" formatColumns="0" formatRows="0"/>
  <mergeCells count="4">
    <mergeCell ref="A9:B10"/>
    <mergeCell ref="A12:B12"/>
    <mergeCell ref="A47:B47"/>
    <mergeCell ref="A5:D5"/>
  </mergeCells>
  <phoneticPr fontId="0" type="noConversion"/>
  <conditionalFormatting sqref="E28 E35 E43 F45 E58 E64:E65 E69 F70">
    <cfRule type="cellIs" dxfId="93" priority="1" stopIfTrue="1" operator="equal">
      <formula>0</formula>
    </cfRule>
  </conditionalFormatting>
  <printOptions horizontalCentered="1" verticalCentered="1"/>
  <pageMargins left="0.5" right="0.5" top="0.75" bottom="0.75" header="0.5" footer="0.5"/>
  <pageSetup scale="51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17" r:id="rId4" name="CheckBox21">
          <controlPr autoLine="0" r:id="rId5">
            <anchor moveWithCells="1">
              <from>
                <xdr:col>3</xdr:col>
                <xdr:colOff>428625</xdr:colOff>
                <xdr:row>6</xdr:row>
                <xdr:rowOff>9525</xdr:rowOff>
              </from>
              <to>
                <xdr:col>6</xdr:col>
                <xdr:colOff>104775</xdr:colOff>
                <xdr:row>7</xdr:row>
                <xdr:rowOff>228600</xdr:rowOff>
              </to>
            </anchor>
          </controlPr>
        </control>
      </mc:Choice>
      <mc:Fallback>
        <control shapeId="9217" r:id="rId4" name="CheckBox2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F980-5D52-4413-8D04-C5B6FCE79FA1}">
  <sheetPr codeName="Sheet2"/>
  <dimension ref="A1:J78"/>
  <sheetViews>
    <sheetView topLeftCell="A34" workbookViewId="0">
      <selection activeCell="E52" sqref="E52"/>
    </sheetView>
  </sheetViews>
  <sheetFormatPr defaultRowHeight="15" x14ac:dyDescent="0.2"/>
  <cols>
    <col min="1" max="1" width="12.33203125" style="355" customWidth="1"/>
    <col min="2" max="2" width="35.44140625" style="355" customWidth="1"/>
    <col min="3" max="3" width="9.5546875" style="355" customWidth="1"/>
    <col min="4" max="5" width="15.77734375" style="355" customWidth="1"/>
    <col min="6" max="6" width="20.77734375" style="355" customWidth="1"/>
    <col min="7" max="7" width="9.88671875" style="355" bestFit="1" customWidth="1"/>
    <col min="8" max="256" width="8.88671875" style="355"/>
    <col min="257" max="257" width="12.33203125" style="355" customWidth="1"/>
    <col min="258" max="258" width="35.44140625" style="355" customWidth="1"/>
    <col min="259" max="259" width="9.5546875" style="355" customWidth="1"/>
    <col min="260" max="261" width="15.77734375" style="355" customWidth="1"/>
    <col min="262" max="262" width="20.77734375" style="355" customWidth="1"/>
    <col min="263" max="263" width="9.88671875" style="355" bestFit="1" customWidth="1"/>
    <col min="264" max="512" width="8.88671875" style="355"/>
    <col min="513" max="513" width="12.33203125" style="355" customWidth="1"/>
    <col min="514" max="514" width="35.44140625" style="355" customWidth="1"/>
    <col min="515" max="515" width="9.5546875" style="355" customWidth="1"/>
    <col min="516" max="517" width="15.77734375" style="355" customWidth="1"/>
    <col min="518" max="518" width="20.77734375" style="355" customWidth="1"/>
    <col min="519" max="519" width="9.88671875" style="355" bestFit="1" customWidth="1"/>
    <col min="520" max="768" width="8.88671875" style="355"/>
    <col min="769" max="769" width="12.33203125" style="355" customWidth="1"/>
    <col min="770" max="770" width="35.44140625" style="355" customWidth="1"/>
    <col min="771" max="771" width="9.5546875" style="355" customWidth="1"/>
    <col min="772" max="773" width="15.77734375" style="355" customWidth="1"/>
    <col min="774" max="774" width="20.77734375" style="355" customWidth="1"/>
    <col min="775" max="775" width="9.88671875" style="355" bestFit="1" customWidth="1"/>
    <col min="776" max="1024" width="8.88671875" style="355"/>
    <col min="1025" max="1025" width="12.33203125" style="355" customWidth="1"/>
    <col min="1026" max="1026" width="35.44140625" style="355" customWidth="1"/>
    <col min="1027" max="1027" width="9.5546875" style="355" customWidth="1"/>
    <col min="1028" max="1029" width="15.77734375" style="355" customWidth="1"/>
    <col min="1030" max="1030" width="20.77734375" style="355" customWidth="1"/>
    <col min="1031" max="1031" width="9.88671875" style="355" bestFit="1" customWidth="1"/>
    <col min="1032" max="1280" width="8.88671875" style="355"/>
    <col min="1281" max="1281" width="12.33203125" style="355" customWidth="1"/>
    <col min="1282" max="1282" width="35.44140625" style="355" customWidth="1"/>
    <col min="1283" max="1283" width="9.5546875" style="355" customWidth="1"/>
    <col min="1284" max="1285" width="15.77734375" style="355" customWidth="1"/>
    <col min="1286" max="1286" width="20.77734375" style="355" customWidth="1"/>
    <col min="1287" max="1287" width="9.88671875" style="355" bestFit="1" customWidth="1"/>
    <col min="1288" max="1536" width="8.88671875" style="355"/>
    <col min="1537" max="1537" width="12.33203125" style="355" customWidth="1"/>
    <col min="1538" max="1538" width="35.44140625" style="355" customWidth="1"/>
    <col min="1539" max="1539" width="9.5546875" style="355" customWidth="1"/>
    <col min="1540" max="1541" width="15.77734375" style="355" customWidth="1"/>
    <col min="1542" max="1542" width="20.77734375" style="355" customWidth="1"/>
    <col min="1543" max="1543" width="9.88671875" style="355" bestFit="1" customWidth="1"/>
    <col min="1544" max="1792" width="8.88671875" style="355"/>
    <col min="1793" max="1793" width="12.33203125" style="355" customWidth="1"/>
    <col min="1794" max="1794" width="35.44140625" style="355" customWidth="1"/>
    <col min="1795" max="1795" width="9.5546875" style="355" customWidth="1"/>
    <col min="1796" max="1797" width="15.77734375" style="355" customWidth="1"/>
    <col min="1798" max="1798" width="20.77734375" style="355" customWidth="1"/>
    <col min="1799" max="1799" width="9.88671875" style="355" bestFit="1" customWidth="1"/>
    <col min="1800" max="2048" width="8.88671875" style="355"/>
    <col min="2049" max="2049" width="12.33203125" style="355" customWidth="1"/>
    <col min="2050" max="2050" width="35.44140625" style="355" customWidth="1"/>
    <col min="2051" max="2051" width="9.5546875" style="355" customWidth="1"/>
    <col min="2052" max="2053" width="15.77734375" style="355" customWidth="1"/>
    <col min="2054" max="2054" width="20.77734375" style="355" customWidth="1"/>
    <col min="2055" max="2055" width="9.88671875" style="355" bestFit="1" customWidth="1"/>
    <col min="2056" max="2304" width="8.88671875" style="355"/>
    <col min="2305" max="2305" width="12.33203125" style="355" customWidth="1"/>
    <col min="2306" max="2306" width="35.44140625" style="355" customWidth="1"/>
    <col min="2307" max="2307" width="9.5546875" style="355" customWidth="1"/>
    <col min="2308" max="2309" width="15.77734375" style="355" customWidth="1"/>
    <col min="2310" max="2310" width="20.77734375" style="355" customWidth="1"/>
    <col min="2311" max="2311" width="9.88671875" style="355" bestFit="1" customWidth="1"/>
    <col min="2312" max="2560" width="8.88671875" style="355"/>
    <col min="2561" max="2561" width="12.33203125" style="355" customWidth="1"/>
    <col min="2562" max="2562" width="35.44140625" style="355" customWidth="1"/>
    <col min="2563" max="2563" width="9.5546875" style="355" customWidth="1"/>
    <col min="2564" max="2565" width="15.77734375" style="355" customWidth="1"/>
    <col min="2566" max="2566" width="20.77734375" style="355" customWidth="1"/>
    <col min="2567" max="2567" width="9.88671875" style="355" bestFit="1" customWidth="1"/>
    <col min="2568" max="2816" width="8.88671875" style="355"/>
    <col min="2817" max="2817" width="12.33203125" style="355" customWidth="1"/>
    <col min="2818" max="2818" width="35.44140625" style="355" customWidth="1"/>
    <col min="2819" max="2819" width="9.5546875" style="355" customWidth="1"/>
    <col min="2820" max="2821" width="15.77734375" style="355" customWidth="1"/>
    <col min="2822" max="2822" width="20.77734375" style="355" customWidth="1"/>
    <col min="2823" max="2823" width="9.88671875" style="355" bestFit="1" customWidth="1"/>
    <col min="2824" max="3072" width="8.88671875" style="355"/>
    <col min="3073" max="3073" width="12.33203125" style="355" customWidth="1"/>
    <col min="3074" max="3074" width="35.44140625" style="355" customWidth="1"/>
    <col min="3075" max="3075" width="9.5546875" style="355" customWidth="1"/>
    <col min="3076" max="3077" width="15.77734375" style="355" customWidth="1"/>
    <col min="3078" max="3078" width="20.77734375" style="355" customWidth="1"/>
    <col min="3079" max="3079" width="9.88671875" style="355" bestFit="1" customWidth="1"/>
    <col min="3080" max="3328" width="8.88671875" style="355"/>
    <col min="3329" max="3329" width="12.33203125" style="355" customWidth="1"/>
    <col min="3330" max="3330" width="35.44140625" style="355" customWidth="1"/>
    <col min="3331" max="3331" width="9.5546875" style="355" customWidth="1"/>
    <col min="3332" max="3333" width="15.77734375" style="355" customWidth="1"/>
    <col min="3334" max="3334" width="20.77734375" style="355" customWidth="1"/>
    <col min="3335" max="3335" width="9.88671875" style="355" bestFit="1" customWidth="1"/>
    <col min="3336" max="3584" width="8.88671875" style="355"/>
    <col min="3585" max="3585" width="12.33203125" style="355" customWidth="1"/>
    <col min="3586" max="3586" width="35.44140625" style="355" customWidth="1"/>
    <col min="3587" max="3587" width="9.5546875" style="355" customWidth="1"/>
    <col min="3588" max="3589" width="15.77734375" style="355" customWidth="1"/>
    <col min="3590" max="3590" width="20.77734375" style="355" customWidth="1"/>
    <col min="3591" max="3591" width="9.88671875" style="355" bestFit="1" customWidth="1"/>
    <col min="3592" max="3840" width="8.88671875" style="355"/>
    <col min="3841" max="3841" width="12.33203125" style="355" customWidth="1"/>
    <col min="3842" max="3842" width="35.44140625" style="355" customWidth="1"/>
    <col min="3843" max="3843" width="9.5546875" style="355" customWidth="1"/>
    <col min="3844" max="3845" width="15.77734375" style="355" customWidth="1"/>
    <col min="3846" max="3846" width="20.77734375" style="355" customWidth="1"/>
    <col min="3847" max="3847" width="9.88671875" style="355" bestFit="1" customWidth="1"/>
    <col min="3848" max="4096" width="8.88671875" style="355"/>
    <col min="4097" max="4097" width="12.33203125" style="355" customWidth="1"/>
    <col min="4098" max="4098" width="35.44140625" style="355" customWidth="1"/>
    <col min="4099" max="4099" width="9.5546875" style="355" customWidth="1"/>
    <col min="4100" max="4101" width="15.77734375" style="355" customWidth="1"/>
    <col min="4102" max="4102" width="20.77734375" style="355" customWidth="1"/>
    <col min="4103" max="4103" width="9.88671875" style="355" bestFit="1" customWidth="1"/>
    <col min="4104" max="4352" width="8.88671875" style="355"/>
    <col min="4353" max="4353" width="12.33203125" style="355" customWidth="1"/>
    <col min="4354" max="4354" width="35.44140625" style="355" customWidth="1"/>
    <col min="4355" max="4355" width="9.5546875" style="355" customWidth="1"/>
    <col min="4356" max="4357" width="15.77734375" style="355" customWidth="1"/>
    <col min="4358" max="4358" width="20.77734375" style="355" customWidth="1"/>
    <col min="4359" max="4359" width="9.88671875" style="355" bestFit="1" customWidth="1"/>
    <col min="4360" max="4608" width="8.88671875" style="355"/>
    <col min="4609" max="4609" width="12.33203125" style="355" customWidth="1"/>
    <col min="4610" max="4610" width="35.44140625" style="355" customWidth="1"/>
    <col min="4611" max="4611" width="9.5546875" style="355" customWidth="1"/>
    <col min="4612" max="4613" width="15.77734375" style="355" customWidth="1"/>
    <col min="4614" max="4614" width="20.77734375" style="355" customWidth="1"/>
    <col min="4615" max="4615" width="9.88671875" style="355" bestFit="1" customWidth="1"/>
    <col min="4616" max="4864" width="8.88671875" style="355"/>
    <col min="4865" max="4865" width="12.33203125" style="355" customWidth="1"/>
    <col min="4866" max="4866" width="35.44140625" style="355" customWidth="1"/>
    <col min="4867" max="4867" width="9.5546875" style="355" customWidth="1"/>
    <col min="4868" max="4869" width="15.77734375" style="355" customWidth="1"/>
    <col min="4870" max="4870" width="20.77734375" style="355" customWidth="1"/>
    <col min="4871" max="4871" width="9.88671875" style="355" bestFit="1" customWidth="1"/>
    <col min="4872" max="5120" width="8.88671875" style="355"/>
    <col min="5121" max="5121" width="12.33203125" style="355" customWidth="1"/>
    <col min="5122" max="5122" width="35.44140625" style="355" customWidth="1"/>
    <col min="5123" max="5123" width="9.5546875" style="355" customWidth="1"/>
    <col min="5124" max="5125" width="15.77734375" style="355" customWidth="1"/>
    <col min="5126" max="5126" width="20.77734375" style="355" customWidth="1"/>
    <col min="5127" max="5127" width="9.88671875" style="355" bestFit="1" customWidth="1"/>
    <col min="5128" max="5376" width="8.88671875" style="355"/>
    <col min="5377" max="5377" width="12.33203125" style="355" customWidth="1"/>
    <col min="5378" max="5378" width="35.44140625" style="355" customWidth="1"/>
    <col min="5379" max="5379" width="9.5546875" style="355" customWidth="1"/>
    <col min="5380" max="5381" width="15.77734375" style="355" customWidth="1"/>
    <col min="5382" max="5382" width="20.77734375" style="355" customWidth="1"/>
    <col min="5383" max="5383" width="9.88671875" style="355" bestFit="1" customWidth="1"/>
    <col min="5384" max="5632" width="8.88671875" style="355"/>
    <col min="5633" max="5633" width="12.33203125" style="355" customWidth="1"/>
    <col min="5634" max="5634" width="35.44140625" style="355" customWidth="1"/>
    <col min="5635" max="5635" width="9.5546875" style="355" customWidth="1"/>
    <col min="5636" max="5637" width="15.77734375" style="355" customWidth="1"/>
    <col min="5638" max="5638" width="20.77734375" style="355" customWidth="1"/>
    <col min="5639" max="5639" width="9.88671875" style="355" bestFit="1" customWidth="1"/>
    <col min="5640" max="5888" width="8.88671875" style="355"/>
    <col min="5889" max="5889" width="12.33203125" style="355" customWidth="1"/>
    <col min="5890" max="5890" width="35.44140625" style="355" customWidth="1"/>
    <col min="5891" max="5891" width="9.5546875" style="355" customWidth="1"/>
    <col min="5892" max="5893" width="15.77734375" style="355" customWidth="1"/>
    <col min="5894" max="5894" width="20.77734375" style="355" customWidth="1"/>
    <col min="5895" max="5895" width="9.88671875" style="355" bestFit="1" customWidth="1"/>
    <col min="5896" max="6144" width="8.88671875" style="355"/>
    <col min="6145" max="6145" width="12.33203125" style="355" customWidth="1"/>
    <col min="6146" max="6146" width="35.44140625" style="355" customWidth="1"/>
    <col min="6147" max="6147" width="9.5546875" style="355" customWidth="1"/>
    <col min="6148" max="6149" width="15.77734375" style="355" customWidth="1"/>
    <col min="6150" max="6150" width="20.77734375" style="355" customWidth="1"/>
    <col min="6151" max="6151" width="9.88671875" style="355" bestFit="1" customWidth="1"/>
    <col min="6152" max="6400" width="8.88671875" style="355"/>
    <col min="6401" max="6401" width="12.33203125" style="355" customWidth="1"/>
    <col min="6402" max="6402" width="35.44140625" style="355" customWidth="1"/>
    <col min="6403" max="6403" width="9.5546875" style="355" customWidth="1"/>
    <col min="6404" max="6405" width="15.77734375" style="355" customWidth="1"/>
    <col min="6406" max="6406" width="20.77734375" style="355" customWidth="1"/>
    <col min="6407" max="6407" width="9.88671875" style="355" bestFit="1" customWidth="1"/>
    <col min="6408" max="6656" width="8.88671875" style="355"/>
    <col min="6657" max="6657" width="12.33203125" style="355" customWidth="1"/>
    <col min="6658" max="6658" width="35.44140625" style="355" customWidth="1"/>
    <col min="6659" max="6659" width="9.5546875" style="355" customWidth="1"/>
    <col min="6660" max="6661" width="15.77734375" style="355" customWidth="1"/>
    <col min="6662" max="6662" width="20.77734375" style="355" customWidth="1"/>
    <col min="6663" max="6663" width="9.88671875" style="355" bestFit="1" customWidth="1"/>
    <col min="6664" max="6912" width="8.88671875" style="355"/>
    <col min="6913" max="6913" width="12.33203125" style="355" customWidth="1"/>
    <col min="6914" max="6914" width="35.44140625" style="355" customWidth="1"/>
    <col min="6915" max="6915" width="9.5546875" style="355" customWidth="1"/>
    <col min="6916" max="6917" width="15.77734375" style="355" customWidth="1"/>
    <col min="6918" max="6918" width="20.77734375" style="355" customWidth="1"/>
    <col min="6919" max="6919" width="9.88671875" style="355" bestFit="1" customWidth="1"/>
    <col min="6920" max="7168" width="8.88671875" style="355"/>
    <col min="7169" max="7169" width="12.33203125" style="355" customWidth="1"/>
    <col min="7170" max="7170" width="35.44140625" style="355" customWidth="1"/>
    <col min="7171" max="7171" width="9.5546875" style="355" customWidth="1"/>
    <col min="7172" max="7173" width="15.77734375" style="355" customWidth="1"/>
    <col min="7174" max="7174" width="20.77734375" style="355" customWidth="1"/>
    <col min="7175" max="7175" width="9.88671875" style="355" bestFit="1" customWidth="1"/>
    <col min="7176" max="7424" width="8.88671875" style="355"/>
    <col min="7425" max="7425" width="12.33203125" style="355" customWidth="1"/>
    <col min="7426" max="7426" width="35.44140625" style="355" customWidth="1"/>
    <col min="7427" max="7427" width="9.5546875" style="355" customWidth="1"/>
    <col min="7428" max="7429" width="15.77734375" style="355" customWidth="1"/>
    <col min="7430" max="7430" width="20.77734375" style="355" customWidth="1"/>
    <col min="7431" max="7431" width="9.88671875" style="355" bestFit="1" customWidth="1"/>
    <col min="7432" max="7680" width="8.88671875" style="355"/>
    <col min="7681" max="7681" width="12.33203125" style="355" customWidth="1"/>
    <col min="7682" max="7682" width="35.44140625" style="355" customWidth="1"/>
    <col min="7683" max="7683" width="9.5546875" style="355" customWidth="1"/>
    <col min="7684" max="7685" width="15.77734375" style="355" customWidth="1"/>
    <col min="7686" max="7686" width="20.77734375" style="355" customWidth="1"/>
    <col min="7687" max="7687" width="9.88671875" style="355" bestFit="1" customWidth="1"/>
    <col min="7688" max="7936" width="8.88671875" style="355"/>
    <col min="7937" max="7937" width="12.33203125" style="355" customWidth="1"/>
    <col min="7938" max="7938" width="35.44140625" style="355" customWidth="1"/>
    <col min="7939" max="7939" width="9.5546875" style="355" customWidth="1"/>
    <col min="7940" max="7941" width="15.77734375" style="355" customWidth="1"/>
    <col min="7942" max="7942" width="20.77734375" style="355" customWidth="1"/>
    <col min="7943" max="7943" width="9.88671875" style="355" bestFit="1" customWidth="1"/>
    <col min="7944" max="8192" width="8.88671875" style="355"/>
    <col min="8193" max="8193" width="12.33203125" style="355" customWidth="1"/>
    <col min="8194" max="8194" width="35.44140625" style="355" customWidth="1"/>
    <col min="8195" max="8195" width="9.5546875" style="355" customWidth="1"/>
    <col min="8196" max="8197" width="15.77734375" style="355" customWidth="1"/>
    <col min="8198" max="8198" width="20.77734375" style="355" customWidth="1"/>
    <col min="8199" max="8199" width="9.88671875" style="355" bestFit="1" customWidth="1"/>
    <col min="8200" max="8448" width="8.88671875" style="355"/>
    <col min="8449" max="8449" width="12.33203125" style="355" customWidth="1"/>
    <col min="8450" max="8450" width="35.44140625" style="355" customWidth="1"/>
    <col min="8451" max="8451" width="9.5546875" style="355" customWidth="1"/>
    <col min="8452" max="8453" width="15.77734375" style="355" customWidth="1"/>
    <col min="8454" max="8454" width="20.77734375" style="355" customWidth="1"/>
    <col min="8455" max="8455" width="9.88671875" style="355" bestFit="1" customWidth="1"/>
    <col min="8456" max="8704" width="8.88671875" style="355"/>
    <col min="8705" max="8705" width="12.33203125" style="355" customWidth="1"/>
    <col min="8706" max="8706" width="35.44140625" style="355" customWidth="1"/>
    <col min="8707" max="8707" width="9.5546875" style="355" customWidth="1"/>
    <col min="8708" max="8709" width="15.77734375" style="355" customWidth="1"/>
    <col min="8710" max="8710" width="20.77734375" style="355" customWidth="1"/>
    <col min="8711" max="8711" width="9.88671875" style="355" bestFit="1" customWidth="1"/>
    <col min="8712" max="8960" width="8.88671875" style="355"/>
    <col min="8961" max="8961" width="12.33203125" style="355" customWidth="1"/>
    <col min="8962" max="8962" width="35.44140625" style="355" customWidth="1"/>
    <col min="8963" max="8963" width="9.5546875" style="355" customWidth="1"/>
    <col min="8964" max="8965" width="15.77734375" style="355" customWidth="1"/>
    <col min="8966" max="8966" width="20.77734375" style="355" customWidth="1"/>
    <col min="8967" max="8967" width="9.88671875" style="355" bestFit="1" customWidth="1"/>
    <col min="8968" max="9216" width="8.88671875" style="355"/>
    <col min="9217" max="9217" width="12.33203125" style="355" customWidth="1"/>
    <col min="9218" max="9218" width="35.44140625" style="355" customWidth="1"/>
    <col min="9219" max="9219" width="9.5546875" style="355" customWidth="1"/>
    <col min="9220" max="9221" width="15.77734375" style="355" customWidth="1"/>
    <col min="9222" max="9222" width="20.77734375" style="355" customWidth="1"/>
    <col min="9223" max="9223" width="9.88671875" style="355" bestFit="1" customWidth="1"/>
    <col min="9224" max="9472" width="8.88671875" style="355"/>
    <col min="9473" max="9473" width="12.33203125" style="355" customWidth="1"/>
    <col min="9474" max="9474" width="35.44140625" style="355" customWidth="1"/>
    <col min="9475" max="9475" width="9.5546875" style="355" customWidth="1"/>
    <col min="9476" max="9477" width="15.77734375" style="355" customWidth="1"/>
    <col min="9478" max="9478" width="20.77734375" style="355" customWidth="1"/>
    <col min="9479" max="9479" width="9.88671875" style="355" bestFit="1" customWidth="1"/>
    <col min="9480" max="9728" width="8.88671875" style="355"/>
    <col min="9729" max="9729" width="12.33203125" style="355" customWidth="1"/>
    <col min="9730" max="9730" width="35.44140625" style="355" customWidth="1"/>
    <col min="9731" max="9731" width="9.5546875" style="355" customWidth="1"/>
    <col min="9732" max="9733" width="15.77734375" style="355" customWidth="1"/>
    <col min="9734" max="9734" width="20.77734375" style="355" customWidth="1"/>
    <col min="9735" max="9735" width="9.88671875" style="355" bestFit="1" customWidth="1"/>
    <col min="9736" max="9984" width="8.88671875" style="355"/>
    <col min="9985" max="9985" width="12.33203125" style="355" customWidth="1"/>
    <col min="9986" max="9986" width="35.44140625" style="355" customWidth="1"/>
    <col min="9987" max="9987" width="9.5546875" style="355" customWidth="1"/>
    <col min="9988" max="9989" width="15.77734375" style="355" customWidth="1"/>
    <col min="9990" max="9990" width="20.77734375" style="355" customWidth="1"/>
    <col min="9991" max="9991" width="9.88671875" style="355" bestFit="1" customWidth="1"/>
    <col min="9992" max="10240" width="8.88671875" style="355"/>
    <col min="10241" max="10241" width="12.33203125" style="355" customWidth="1"/>
    <col min="10242" max="10242" width="35.44140625" style="355" customWidth="1"/>
    <col min="10243" max="10243" width="9.5546875" style="355" customWidth="1"/>
    <col min="10244" max="10245" width="15.77734375" style="355" customWidth="1"/>
    <col min="10246" max="10246" width="20.77734375" style="355" customWidth="1"/>
    <col min="10247" max="10247" width="9.88671875" style="355" bestFit="1" customWidth="1"/>
    <col min="10248" max="10496" width="8.88671875" style="355"/>
    <col min="10497" max="10497" width="12.33203125" style="355" customWidth="1"/>
    <col min="10498" max="10498" width="35.44140625" style="355" customWidth="1"/>
    <col min="10499" max="10499" width="9.5546875" style="355" customWidth="1"/>
    <col min="10500" max="10501" width="15.77734375" style="355" customWidth="1"/>
    <col min="10502" max="10502" width="20.77734375" style="355" customWidth="1"/>
    <col min="10503" max="10503" width="9.88671875" style="355" bestFit="1" customWidth="1"/>
    <col min="10504" max="10752" width="8.88671875" style="355"/>
    <col min="10753" max="10753" width="12.33203125" style="355" customWidth="1"/>
    <col min="10754" max="10754" width="35.44140625" style="355" customWidth="1"/>
    <col min="10755" max="10755" width="9.5546875" style="355" customWidth="1"/>
    <col min="10756" max="10757" width="15.77734375" style="355" customWidth="1"/>
    <col min="10758" max="10758" width="20.77734375" style="355" customWidth="1"/>
    <col min="10759" max="10759" width="9.88671875" style="355" bestFit="1" customWidth="1"/>
    <col min="10760" max="11008" width="8.88671875" style="355"/>
    <col min="11009" max="11009" width="12.33203125" style="355" customWidth="1"/>
    <col min="11010" max="11010" width="35.44140625" style="355" customWidth="1"/>
    <col min="11011" max="11011" width="9.5546875" style="355" customWidth="1"/>
    <col min="11012" max="11013" width="15.77734375" style="355" customWidth="1"/>
    <col min="11014" max="11014" width="20.77734375" style="355" customWidth="1"/>
    <col min="11015" max="11015" width="9.88671875" style="355" bestFit="1" customWidth="1"/>
    <col min="11016" max="11264" width="8.88671875" style="355"/>
    <col min="11265" max="11265" width="12.33203125" style="355" customWidth="1"/>
    <col min="11266" max="11266" width="35.44140625" style="355" customWidth="1"/>
    <col min="11267" max="11267" width="9.5546875" style="355" customWidth="1"/>
    <col min="11268" max="11269" width="15.77734375" style="355" customWidth="1"/>
    <col min="11270" max="11270" width="20.77734375" style="355" customWidth="1"/>
    <col min="11271" max="11271" width="9.88671875" style="355" bestFit="1" customWidth="1"/>
    <col min="11272" max="11520" width="8.88671875" style="355"/>
    <col min="11521" max="11521" width="12.33203125" style="355" customWidth="1"/>
    <col min="11522" max="11522" width="35.44140625" style="355" customWidth="1"/>
    <col min="11523" max="11523" width="9.5546875" style="355" customWidth="1"/>
    <col min="11524" max="11525" width="15.77734375" style="355" customWidth="1"/>
    <col min="11526" max="11526" width="20.77734375" style="355" customWidth="1"/>
    <col min="11527" max="11527" width="9.88671875" style="355" bestFit="1" customWidth="1"/>
    <col min="11528" max="11776" width="8.88671875" style="355"/>
    <col min="11777" max="11777" width="12.33203125" style="355" customWidth="1"/>
    <col min="11778" max="11778" width="35.44140625" style="355" customWidth="1"/>
    <col min="11779" max="11779" width="9.5546875" style="355" customWidth="1"/>
    <col min="11780" max="11781" width="15.77734375" style="355" customWidth="1"/>
    <col min="11782" max="11782" width="20.77734375" style="355" customWidth="1"/>
    <col min="11783" max="11783" width="9.88671875" style="355" bestFit="1" customWidth="1"/>
    <col min="11784" max="12032" width="8.88671875" style="355"/>
    <col min="12033" max="12033" width="12.33203125" style="355" customWidth="1"/>
    <col min="12034" max="12034" width="35.44140625" style="355" customWidth="1"/>
    <col min="12035" max="12035" width="9.5546875" style="355" customWidth="1"/>
    <col min="12036" max="12037" width="15.77734375" style="355" customWidth="1"/>
    <col min="12038" max="12038" width="20.77734375" style="355" customWidth="1"/>
    <col min="12039" max="12039" width="9.88671875" style="355" bestFit="1" customWidth="1"/>
    <col min="12040" max="12288" width="8.88671875" style="355"/>
    <col min="12289" max="12289" width="12.33203125" style="355" customWidth="1"/>
    <col min="12290" max="12290" width="35.44140625" style="355" customWidth="1"/>
    <col min="12291" max="12291" width="9.5546875" style="355" customWidth="1"/>
    <col min="12292" max="12293" width="15.77734375" style="355" customWidth="1"/>
    <col min="12294" max="12294" width="20.77734375" style="355" customWidth="1"/>
    <col min="12295" max="12295" width="9.88671875" style="355" bestFit="1" customWidth="1"/>
    <col min="12296" max="12544" width="8.88671875" style="355"/>
    <col min="12545" max="12545" width="12.33203125" style="355" customWidth="1"/>
    <col min="12546" max="12546" width="35.44140625" style="355" customWidth="1"/>
    <col min="12547" max="12547" width="9.5546875" style="355" customWidth="1"/>
    <col min="12548" max="12549" width="15.77734375" style="355" customWidth="1"/>
    <col min="12550" max="12550" width="20.77734375" style="355" customWidth="1"/>
    <col min="12551" max="12551" width="9.88671875" style="355" bestFit="1" customWidth="1"/>
    <col min="12552" max="12800" width="8.88671875" style="355"/>
    <col min="12801" max="12801" width="12.33203125" style="355" customWidth="1"/>
    <col min="12802" max="12802" width="35.44140625" style="355" customWidth="1"/>
    <col min="12803" max="12803" width="9.5546875" style="355" customWidth="1"/>
    <col min="12804" max="12805" width="15.77734375" style="355" customWidth="1"/>
    <col min="12806" max="12806" width="20.77734375" style="355" customWidth="1"/>
    <col min="12807" max="12807" width="9.88671875" style="355" bestFit="1" customWidth="1"/>
    <col min="12808" max="13056" width="8.88671875" style="355"/>
    <col min="13057" max="13057" width="12.33203125" style="355" customWidth="1"/>
    <col min="13058" max="13058" width="35.44140625" style="355" customWidth="1"/>
    <col min="13059" max="13059" width="9.5546875" style="355" customWidth="1"/>
    <col min="13060" max="13061" width="15.77734375" style="355" customWidth="1"/>
    <col min="13062" max="13062" width="20.77734375" style="355" customWidth="1"/>
    <col min="13063" max="13063" width="9.88671875" style="355" bestFit="1" customWidth="1"/>
    <col min="13064" max="13312" width="8.88671875" style="355"/>
    <col min="13313" max="13313" width="12.33203125" style="355" customWidth="1"/>
    <col min="13314" max="13314" width="35.44140625" style="355" customWidth="1"/>
    <col min="13315" max="13315" width="9.5546875" style="355" customWidth="1"/>
    <col min="13316" max="13317" width="15.77734375" style="355" customWidth="1"/>
    <col min="13318" max="13318" width="20.77734375" style="355" customWidth="1"/>
    <col min="13319" max="13319" width="9.88671875" style="355" bestFit="1" customWidth="1"/>
    <col min="13320" max="13568" width="8.88671875" style="355"/>
    <col min="13569" max="13569" width="12.33203125" style="355" customWidth="1"/>
    <col min="13570" max="13570" width="35.44140625" style="355" customWidth="1"/>
    <col min="13571" max="13571" width="9.5546875" style="355" customWidth="1"/>
    <col min="13572" max="13573" width="15.77734375" style="355" customWidth="1"/>
    <col min="13574" max="13574" width="20.77734375" style="355" customWidth="1"/>
    <col min="13575" max="13575" width="9.88671875" style="355" bestFit="1" customWidth="1"/>
    <col min="13576" max="13824" width="8.88671875" style="355"/>
    <col min="13825" max="13825" width="12.33203125" style="355" customWidth="1"/>
    <col min="13826" max="13826" width="35.44140625" style="355" customWidth="1"/>
    <col min="13827" max="13827" width="9.5546875" style="355" customWidth="1"/>
    <col min="13828" max="13829" width="15.77734375" style="355" customWidth="1"/>
    <col min="13830" max="13830" width="20.77734375" style="355" customWidth="1"/>
    <col min="13831" max="13831" width="9.88671875" style="355" bestFit="1" customWidth="1"/>
    <col min="13832" max="14080" width="8.88671875" style="355"/>
    <col min="14081" max="14081" width="12.33203125" style="355" customWidth="1"/>
    <col min="14082" max="14082" width="35.44140625" style="355" customWidth="1"/>
    <col min="14083" max="14083" width="9.5546875" style="355" customWidth="1"/>
    <col min="14084" max="14085" width="15.77734375" style="355" customWidth="1"/>
    <col min="14086" max="14086" width="20.77734375" style="355" customWidth="1"/>
    <col min="14087" max="14087" width="9.88671875" style="355" bestFit="1" customWidth="1"/>
    <col min="14088" max="14336" width="8.88671875" style="355"/>
    <col min="14337" max="14337" width="12.33203125" style="355" customWidth="1"/>
    <col min="14338" max="14338" width="35.44140625" style="355" customWidth="1"/>
    <col min="14339" max="14339" width="9.5546875" style="355" customWidth="1"/>
    <col min="14340" max="14341" width="15.77734375" style="355" customWidth="1"/>
    <col min="14342" max="14342" width="20.77734375" style="355" customWidth="1"/>
    <col min="14343" max="14343" width="9.88671875" style="355" bestFit="1" customWidth="1"/>
    <col min="14344" max="14592" width="8.88671875" style="355"/>
    <col min="14593" max="14593" width="12.33203125" style="355" customWidth="1"/>
    <col min="14594" max="14594" width="35.44140625" style="355" customWidth="1"/>
    <col min="14595" max="14595" width="9.5546875" style="355" customWidth="1"/>
    <col min="14596" max="14597" width="15.77734375" style="355" customWidth="1"/>
    <col min="14598" max="14598" width="20.77734375" style="355" customWidth="1"/>
    <col min="14599" max="14599" width="9.88671875" style="355" bestFit="1" customWidth="1"/>
    <col min="14600" max="14848" width="8.88671875" style="355"/>
    <col min="14849" max="14849" width="12.33203125" style="355" customWidth="1"/>
    <col min="14850" max="14850" width="35.44140625" style="355" customWidth="1"/>
    <col min="14851" max="14851" width="9.5546875" style="355" customWidth="1"/>
    <col min="14852" max="14853" width="15.77734375" style="355" customWidth="1"/>
    <col min="14854" max="14854" width="20.77734375" style="355" customWidth="1"/>
    <col min="14855" max="14855" width="9.88671875" style="355" bestFit="1" customWidth="1"/>
    <col min="14856" max="15104" width="8.88671875" style="355"/>
    <col min="15105" max="15105" width="12.33203125" style="355" customWidth="1"/>
    <col min="15106" max="15106" width="35.44140625" style="355" customWidth="1"/>
    <col min="15107" max="15107" width="9.5546875" style="355" customWidth="1"/>
    <col min="15108" max="15109" width="15.77734375" style="355" customWidth="1"/>
    <col min="15110" max="15110" width="20.77734375" style="355" customWidth="1"/>
    <col min="15111" max="15111" width="9.88671875" style="355" bestFit="1" customWidth="1"/>
    <col min="15112" max="15360" width="8.88671875" style="355"/>
    <col min="15361" max="15361" width="12.33203125" style="355" customWidth="1"/>
    <col min="15362" max="15362" width="35.44140625" style="355" customWidth="1"/>
    <col min="15363" max="15363" width="9.5546875" style="355" customWidth="1"/>
    <col min="15364" max="15365" width="15.77734375" style="355" customWidth="1"/>
    <col min="15366" max="15366" width="20.77734375" style="355" customWidth="1"/>
    <col min="15367" max="15367" width="9.88671875" style="355" bestFit="1" customWidth="1"/>
    <col min="15368" max="15616" width="8.88671875" style="355"/>
    <col min="15617" max="15617" width="12.33203125" style="355" customWidth="1"/>
    <col min="15618" max="15618" width="35.44140625" style="355" customWidth="1"/>
    <col min="15619" max="15619" width="9.5546875" style="355" customWidth="1"/>
    <col min="15620" max="15621" width="15.77734375" style="355" customWidth="1"/>
    <col min="15622" max="15622" width="20.77734375" style="355" customWidth="1"/>
    <col min="15623" max="15623" width="9.88671875" style="355" bestFit="1" customWidth="1"/>
    <col min="15624" max="15872" width="8.88671875" style="355"/>
    <col min="15873" max="15873" width="12.33203125" style="355" customWidth="1"/>
    <col min="15874" max="15874" width="35.44140625" style="355" customWidth="1"/>
    <col min="15875" max="15875" width="9.5546875" style="355" customWidth="1"/>
    <col min="15876" max="15877" width="15.77734375" style="355" customWidth="1"/>
    <col min="15878" max="15878" width="20.77734375" style="355" customWidth="1"/>
    <col min="15879" max="15879" width="9.88671875" style="355" bestFit="1" customWidth="1"/>
    <col min="15880" max="16128" width="8.88671875" style="355"/>
    <col min="16129" max="16129" width="12.33203125" style="355" customWidth="1"/>
    <col min="16130" max="16130" width="35.44140625" style="355" customWidth="1"/>
    <col min="16131" max="16131" width="9.5546875" style="355" customWidth="1"/>
    <col min="16132" max="16133" width="15.77734375" style="355" customWidth="1"/>
    <col min="16134" max="16134" width="20.77734375" style="355" customWidth="1"/>
    <col min="16135" max="16135" width="9.88671875" style="355" bestFit="1" customWidth="1"/>
    <col min="16136" max="16384" width="8.88671875" style="355"/>
  </cols>
  <sheetData>
    <row r="1" spans="1:7" ht="15.75" x14ac:dyDescent="0.25">
      <c r="A1" s="450" t="s">
        <v>358</v>
      </c>
      <c r="B1" s="450">
        <f>COVER!D15</f>
        <v>0</v>
      </c>
    </row>
    <row r="2" spans="1:7" ht="20.100000000000001" customHeight="1" x14ac:dyDescent="0.25">
      <c r="A2" s="353" t="str">
        <f>CONCATENATE("for the Year Ended December 31, ",[1]COVER!H9)</f>
        <v>for the Year Ended December 31, 2022</v>
      </c>
      <c r="B2" s="354"/>
      <c r="C2" s="354"/>
      <c r="D2" s="354"/>
      <c r="E2" s="354"/>
      <c r="F2" s="354"/>
      <c r="G2" s="354"/>
    </row>
    <row r="3" spans="1:7" ht="20.100000000000001" customHeight="1" x14ac:dyDescent="0.25">
      <c r="A3" s="353"/>
      <c r="B3" s="354"/>
      <c r="C3" s="354"/>
      <c r="D3" s="354"/>
      <c r="E3" s="354"/>
      <c r="F3" s="354"/>
      <c r="G3" s="354"/>
    </row>
    <row r="4" spans="1:7" ht="20.100000000000001" customHeight="1" x14ac:dyDescent="0.25">
      <c r="A4" s="354"/>
      <c r="B4" s="354"/>
      <c r="C4" s="354"/>
      <c r="D4" s="354"/>
      <c r="E4" s="354"/>
      <c r="F4" s="361" t="s">
        <v>7</v>
      </c>
    </row>
    <row r="5" spans="1:7" ht="20.100000000000001" customHeight="1" x14ac:dyDescent="0.25">
      <c r="A5" s="467" t="s">
        <v>6</v>
      </c>
      <c r="B5" s="467"/>
      <c r="C5" s="467"/>
      <c r="D5" s="467"/>
      <c r="E5" s="467"/>
      <c r="F5" s="467"/>
      <c r="G5" s="362"/>
    </row>
    <row r="6" spans="1:7" ht="20.100000000000001" customHeight="1" x14ac:dyDescent="0.25">
      <c r="A6" s="354"/>
      <c r="B6" s="354"/>
      <c r="C6" s="354"/>
      <c r="D6" s="361"/>
      <c r="E6" s="402"/>
      <c r="F6" s="402"/>
      <c r="G6" s="354"/>
    </row>
    <row r="7" spans="1:7" ht="20.100000000000001" customHeight="1" x14ac:dyDescent="0.25">
      <c r="A7" s="354"/>
      <c r="B7" s="403"/>
      <c r="C7" s="354"/>
      <c r="D7" s="364"/>
      <c r="E7" s="404"/>
      <c r="F7" s="364"/>
      <c r="G7" s="354"/>
    </row>
    <row r="8" spans="1:7" s="354" customFormat="1" ht="20.100000000000001" customHeight="1" x14ac:dyDescent="0.25">
      <c r="A8" s="468" t="s">
        <v>112</v>
      </c>
      <c r="B8" s="469"/>
      <c r="C8" s="405" t="s">
        <v>2</v>
      </c>
      <c r="D8" s="406" t="s">
        <v>360</v>
      </c>
      <c r="E8" s="406" t="s">
        <v>377</v>
      </c>
      <c r="F8" s="406" t="s">
        <v>8</v>
      </c>
    </row>
    <row r="9" spans="1:7" s="354" customFormat="1" ht="20.100000000000001" customHeight="1" x14ac:dyDescent="0.25">
      <c r="A9" s="470"/>
      <c r="B9" s="471"/>
      <c r="C9" s="407" t="s">
        <v>59</v>
      </c>
      <c r="D9" s="408" t="s">
        <v>378</v>
      </c>
      <c r="E9" s="408" t="s">
        <v>378</v>
      </c>
      <c r="F9" s="408" t="s">
        <v>379</v>
      </c>
    </row>
    <row r="10" spans="1:7" s="354" customFormat="1" ht="9.9499999999999993" customHeight="1" x14ac:dyDescent="0.25">
      <c r="A10" s="409"/>
      <c r="B10" s="410"/>
      <c r="C10" s="410"/>
      <c r="D10" s="361"/>
      <c r="E10" s="361"/>
      <c r="F10" s="361"/>
    </row>
    <row r="11" spans="1:7" s="354" customFormat="1" ht="19.5" customHeight="1" x14ac:dyDescent="0.25">
      <c r="A11" s="472" t="s">
        <v>380</v>
      </c>
      <c r="B11" s="473"/>
      <c r="C11" s="411">
        <v>4100500</v>
      </c>
      <c r="D11" s="412"/>
      <c r="E11" s="412"/>
      <c r="F11" s="413">
        <f>SUM(D11:E11)</f>
        <v>0</v>
      </c>
    </row>
    <row r="12" spans="1:7" s="416" customFormat="1" ht="9.9499999999999993" customHeight="1" x14ac:dyDescent="0.25">
      <c r="A12" s="414"/>
      <c r="B12" s="415"/>
      <c r="C12" s="415"/>
      <c r="D12" s="394"/>
      <c r="E12" s="394"/>
      <c r="F12" s="87"/>
    </row>
    <row r="13" spans="1:7" s="416" customFormat="1" ht="20.100000000000001" customHeight="1" x14ac:dyDescent="0.25">
      <c r="A13" s="417" t="s">
        <v>201</v>
      </c>
      <c r="B13" s="418"/>
      <c r="C13" s="418"/>
      <c r="D13" s="400"/>
      <c r="E13" s="400"/>
      <c r="F13" s="400"/>
    </row>
    <row r="14" spans="1:7" s="354" customFormat="1" ht="20.100000000000001" customHeight="1" x14ac:dyDescent="0.2">
      <c r="A14" s="419" t="s">
        <v>381</v>
      </c>
      <c r="B14" s="420"/>
      <c r="C14" s="421">
        <v>4200500</v>
      </c>
      <c r="D14" s="422"/>
      <c r="E14" s="422"/>
      <c r="F14" s="413">
        <f t="shared" ref="F14:F15" si="0">SUM(D14:E14)</f>
        <v>0</v>
      </c>
    </row>
    <row r="15" spans="1:7" s="354" customFormat="1" ht="20.100000000000001" customHeight="1" x14ac:dyDescent="0.2">
      <c r="A15" s="423" t="s">
        <v>382</v>
      </c>
      <c r="B15" s="420"/>
      <c r="C15" s="421">
        <v>4200510</v>
      </c>
      <c r="D15" s="422"/>
      <c r="E15" s="422"/>
      <c r="F15" s="413">
        <f t="shared" si="0"/>
        <v>0</v>
      </c>
    </row>
    <row r="16" spans="1:7" s="354" customFormat="1" ht="20.100000000000001" customHeight="1" x14ac:dyDescent="0.25">
      <c r="B16" s="424" t="s">
        <v>383</v>
      </c>
      <c r="C16" s="424"/>
      <c r="D16" s="413">
        <f>SUM(D14:D15)</f>
        <v>0</v>
      </c>
      <c r="E16" s="413">
        <f>SUM(E14:E15)</f>
        <v>0</v>
      </c>
      <c r="F16" s="413">
        <f>SUM(F14:F15)</f>
        <v>0</v>
      </c>
    </row>
    <row r="17" spans="1:10" s="416" customFormat="1" ht="9.9499999999999993" customHeight="1" x14ac:dyDescent="0.25">
      <c r="A17" s="414"/>
      <c r="B17" s="415"/>
      <c r="C17" s="415"/>
      <c r="D17" s="394"/>
      <c r="E17" s="394"/>
      <c r="F17" s="87"/>
    </row>
    <row r="18" spans="1:10" s="354" customFormat="1" ht="20.100000000000001" customHeight="1" x14ac:dyDescent="0.25">
      <c r="A18" s="425"/>
      <c r="B18" s="424" t="s">
        <v>384</v>
      </c>
      <c r="C18" s="424"/>
      <c r="D18" s="413">
        <f>ROUND((D11-D16),0)</f>
        <v>0</v>
      </c>
      <c r="E18" s="413">
        <f>ROUND((E11-E16),0)</f>
        <v>0</v>
      </c>
      <c r="F18" s="413">
        <f>ROUND((F11-F16),0)</f>
        <v>0</v>
      </c>
      <c r="I18" s="426"/>
    </row>
    <row r="19" spans="1:10" s="416" customFormat="1" ht="9.9499999999999993" customHeight="1" x14ac:dyDescent="0.25">
      <c r="A19" s="414"/>
      <c r="B19" s="415"/>
      <c r="C19" s="415"/>
      <c r="D19" s="394"/>
      <c r="E19" s="394"/>
      <c r="F19" s="87"/>
    </row>
    <row r="20" spans="1:10" s="416" customFormat="1" ht="20.100000000000001" customHeight="1" x14ac:dyDescent="0.25">
      <c r="A20" s="417" t="s">
        <v>200</v>
      </c>
      <c r="B20" s="418"/>
      <c r="C20" s="418"/>
      <c r="D20" s="400"/>
      <c r="E20" s="400"/>
      <c r="F20" s="400"/>
    </row>
    <row r="21" spans="1:10" s="354" customFormat="1" ht="20.100000000000001" customHeight="1" x14ac:dyDescent="0.2">
      <c r="A21" s="419" t="s">
        <v>253</v>
      </c>
      <c r="B21" s="420"/>
      <c r="C21" s="421">
        <v>4300500</v>
      </c>
      <c r="D21" s="422"/>
      <c r="E21" s="422"/>
      <c r="F21" s="427">
        <f>SUM(D21:E21)</f>
        <v>0</v>
      </c>
    </row>
    <row r="22" spans="1:10" s="354" customFormat="1" ht="20.100000000000001" customHeight="1" x14ac:dyDescent="0.2">
      <c r="A22" s="428" t="s">
        <v>385</v>
      </c>
      <c r="B22" s="420"/>
      <c r="C22" s="421">
        <v>4301000</v>
      </c>
      <c r="D22" s="422"/>
      <c r="E22" s="422"/>
      <c r="F22" s="427">
        <f>SUM(D22:E22)</f>
        <v>0</v>
      </c>
    </row>
    <row r="23" spans="1:10" s="354" customFormat="1" ht="20.100000000000001" customHeight="1" x14ac:dyDescent="0.25">
      <c r="B23" s="429" t="s">
        <v>386</v>
      </c>
      <c r="C23" s="430"/>
      <c r="D23" s="427">
        <f>SUM(D21:D22)</f>
        <v>0</v>
      </c>
      <c r="E23" s="427">
        <f>SUM(E21:E22)</f>
        <v>0</v>
      </c>
      <c r="F23" s="427">
        <f>SUM(F21:F22)</f>
        <v>0</v>
      </c>
    </row>
    <row r="24" spans="1:10" s="354" customFormat="1" ht="20.100000000000001" customHeight="1" x14ac:dyDescent="0.2">
      <c r="A24" s="419" t="s">
        <v>285</v>
      </c>
      <c r="B24" s="420"/>
      <c r="C24" s="421">
        <v>4301500</v>
      </c>
      <c r="D24" s="422"/>
      <c r="E24" s="422"/>
      <c r="F24" s="427">
        <f>SUM(D24:E24)</f>
        <v>0</v>
      </c>
    </row>
    <row r="25" spans="1:10" s="354" customFormat="1" ht="20.100000000000001" customHeight="1" x14ac:dyDescent="0.2">
      <c r="A25" s="419" t="s">
        <v>115</v>
      </c>
      <c r="B25" s="420"/>
      <c r="C25" s="421">
        <v>4302000</v>
      </c>
      <c r="D25" s="422"/>
      <c r="E25" s="422"/>
      <c r="F25" s="427">
        <f t="shared" ref="F25:F28" si="1">SUM(D25:E25)</f>
        <v>0</v>
      </c>
    </row>
    <row r="26" spans="1:10" s="354" customFormat="1" ht="20.100000000000001" customHeight="1" x14ac:dyDescent="0.2">
      <c r="A26" s="419" t="s">
        <v>116</v>
      </c>
      <c r="B26" s="420"/>
      <c r="C26" s="421">
        <v>4302500</v>
      </c>
      <c r="D26" s="422"/>
      <c r="E26" s="422"/>
      <c r="F26" s="427">
        <f t="shared" si="1"/>
        <v>0</v>
      </c>
    </row>
    <row r="27" spans="1:10" s="354" customFormat="1" ht="20.100000000000001" customHeight="1" x14ac:dyDescent="0.2">
      <c r="A27" s="419" t="s">
        <v>117</v>
      </c>
      <c r="B27" s="420"/>
      <c r="C27" s="421">
        <v>4303000</v>
      </c>
      <c r="D27" s="422"/>
      <c r="E27" s="422"/>
      <c r="F27" s="427">
        <f t="shared" si="1"/>
        <v>0</v>
      </c>
    </row>
    <row r="28" spans="1:10" s="354" customFormat="1" ht="20.100000000000001" customHeight="1" x14ac:dyDescent="0.2">
      <c r="A28" s="419" t="s">
        <v>295</v>
      </c>
      <c r="B28" s="420"/>
      <c r="C28" s="421">
        <v>4304000</v>
      </c>
      <c r="D28" s="422"/>
      <c r="E28" s="422"/>
      <c r="F28" s="427">
        <f t="shared" si="1"/>
        <v>0</v>
      </c>
    </row>
    <row r="29" spans="1:10" s="354" customFormat="1" ht="20.100000000000001" customHeight="1" x14ac:dyDescent="0.25">
      <c r="B29" s="429" t="s">
        <v>387</v>
      </c>
      <c r="C29" s="429"/>
      <c r="D29" s="413">
        <f>SUM(D23:D28)</f>
        <v>0</v>
      </c>
      <c r="E29" s="413">
        <f>SUM(E23:E28)</f>
        <v>0</v>
      </c>
      <c r="F29" s="413">
        <f>ROUND(SUM(F23:F28),0)</f>
        <v>0</v>
      </c>
      <c r="J29" s="426"/>
    </row>
    <row r="30" spans="1:10" s="416" customFormat="1" ht="9.9499999999999993" customHeight="1" x14ac:dyDescent="0.25">
      <c r="A30" s="431"/>
      <c r="B30" s="432"/>
      <c r="C30" s="432"/>
      <c r="D30" s="393"/>
      <c r="E30" s="393"/>
      <c r="F30" s="86"/>
      <c r="I30" s="354"/>
    </row>
    <row r="31" spans="1:10" s="354" customFormat="1" ht="20.100000000000001" customHeight="1" x14ac:dyDescent="0.25">
      <c r="B31" s="429" t="s">
        <v>388</v>
      </c>
      <c r="C31" s="429"/>
      <c r="D31" s="413">
        <f t="shared" ref="D31:E31" si="2">ROUND((D18-D29),0)</f>
        <v>0</v>
      </c>
      <c r="E31" s="413">
        <f t="shared" si="2"/>
        <v>0</v>
      </c>
      <c r="F31" s="413">
        <f>ROUND((F18-F29),0)</f>
        <v>0</v>
      </c>
    </row>
    <row r="32" spans="1:10" s="416" customFormat="1" ht="9.9499999999999993" customHeight="1" x14ac:dyDescent="0.25">
      <c r="A32" s="414"/>
      <c r="B32" s="415"/>
      <c r="C32" s="415"/>
      <c r="D32" s="433"/>
      <c r="E32" s="433"/>
      <c r="F32" s="87"/>
      <c r="I32" s="354"/>
    </row>
    <row r="33" spans="1:10" s="416" customFormat="1" ht="20.100000000000001" customHeight="1" x14ac:dyDescent="0.25">
      <c r="A33" s="417" t="s">
        <v>389</v>
      </c>
      <c r="B33" s="418"/>
      <c r="C33" s="418"/>
      <c r="D33" s="400"/>
      <c r="E33" s="400"/>
      <c r="F33" s="400"/>
      <c r="I33" s="354"/>
    </row>
    <row r="34" spans="1:10" s="354" customFormat="1" ht="20.100000000000001" customHeight="1" x14ac:dyDescent="0.2">
      <c r="A34" s="419" t="s">
        <v>215</v>
      </c>
      <c r="B34" s="420"/>
      <c r="C34" s="421">
        <v>5050000</v>
      </c>
      <c r="D34" s="422"/>
      <c r="E34" s="422"/>
      <c r="F34" s="413">
        <f>SUM(D34:E34)</f>
        <v>0</v>
      </c>
    </row>
    <row r="35" spans="1:10" s="354" customFormat="1" ht="20.100000000000001" customHeight="1" x14ac:dyDescent="0.2">
      <c r="A35" s="419" t="s">
        <v>55</v>
      </c>
      <c r="B35" s="420"/>
      <c r="C35" s="421">
        <v>5100000</v>
      </c>
      <c r="D35" s="422"/>
      <c r="E35" s="422"/>
      <c r="F35" s="413">
        <f t="shared" ref="F35:F42" si="3">SUM(D35:E35)</f>
        <v>0</v>
      </c>
    </row>
    <row r="36" spans="1:10" s="354" customFormat="1" ht="20.100000000000001" customHeight="1" x14ac:dyDescent="0.2">
      <c r="A36" s="419" t="s">
        <v>21</v>
      </c>
      <c r="B36" s="420"/>
      <c r="C36" s="421">
        <v>5150000</v>
      </c>
      <c r="D36" s="422"/>
      <c r="E36" s="422"/>
      <c r="F36" s="413">
        <f t="shared" si="3"/>
        <v>0</v>
      </c>
    </row>
    <row r="37" spans="1:10" s="354" customFormat="1" ht="20.100000000000001" customHeight="1" x14ac:dyDescent="0.2">
      <c r="A37" s="419" t="s">
        <v>118</v>
      </c>
      <c r="B37" s="420"/>
      <c r="C37" s="421">
        <v>5200000</v>
      </c>
      <c r="D37" s="422"/>
      <c r="E37" s="422"/>
      <c r="F37" s="413">
        <f t="shared" si="3"/>
        <v>0</v>
      </c>
    </row>
    <row r="38" spans="1:10" s="354" customFormat="1" ht="20.100000000000001" customHeight="1" x14ac:dyDescent="0.2">
      <c r="A38" s="419" t="s">
        <v>390</v>
      </c>
      <c r="B38" s="420"/>
      <c r="C38" s="421">
        <v>5250000</v>
      </c>
      <c r="D38" s="422"/>
      <c r="E38" s="422"/>
      <c r="F38" s="413">
        <f t="shared" si="3"/>
        <v>0</v>
      </c>
    </row>
    <row r="39" spans="1:10" s="354" customFormat="1" ht="20.100000000000001" customHeight="1" x14ac:dyDescent="0.2">
      <c r="A39" s="419" t="s">
        <v>211</v>
      </c>
      <c r="B39" s="420"/>
      <c r="C39" s="421">
        <v>5350000</v>
      </c>
      <c r="D39" s="422"/>
      <c r="E39" s="422"/>
      <c r="F39" s="413">
        <f t="shared" si="3"/>
        <v>0</v>
      </c>
    </row>
    <row r="40" spans="1:10" s="354" customFormat="1" ht="20.100000000000001" customHeight="1" x14ac:dyDescent="0.2">
      <c r="A40" s="419" t="s">
        <v>56</v>
      </c>
      <c r="B40" s="420"/>
      <c r="C40" s="421">
        <v>5400000</v>
      </c>
      <c r="D40" s="422"/>
      <c r="E40" s="422"/>
      <c r="F40" s="413">
        <f t="shared" si="3"/>
        <v>0</v>
      </c>
    </row>
    <row r="41" spans="1:10" s="354" customFormat="1" ht="20.100000000000001" customHeight="1" x14ac:dyDescent="0.2">
      <c r="A41" s="419" t="s">
        <v>391</v>
      </c>
      <c r="B41" s="420"/>
      <c r="C41" s="421">
        <v>5500000</v>
      </c>
      <c r="D41" s="422"/>
      <c r="E41" s="422"/>
      <c r="F41" s="413">
        <f t="shared" si="3"/>
        <v>0</v>
      </c>
    </row>
    <row r="42" spans="1:10" s="354" customFormat="1" ht="20.100000000000001" customHeight="1" x14ac:dyDescent="0.2">
      <c r="A42" s="434" t="s">
        <v>26</v>
      </c>
      <c r="B42" s="420"/>
      <c r="C42" s="421">
        <v>5550000</v>
      </c>
      <c r="D42" s="422"/>
      <c r="E42" s="422"/>
      <c r="F42" s="413">
        <f t="shared" si="3"/>
        <v>0</v>
      </c>
    </row>
    <row r="43" spans="1:10" s="354" customFormat="1" ht="20.100000000000001" customHeight="1" x14ac:dyDescent="0.25">
      <c r="B43" s="429" t="s">
        <v>392</v>
      </c>
      <c r="C43" s="429"/>
      <c r="D43" s="413">
        <f>SUM(D34:D42)</f>
        <v>0</v>
      </c>
      <c r="E43" s="413">
        <f>SUM(E34:E42)</f>
        <v>0</v>
      </c>
      <c r="F43" s="413">
        <f>SUM(F34:F42)</f>
        <v>0</v>
      </c>
    </row>
    <row r="44" spans="1:10" s="416" customFormat="1" ht="9.9499999999999993" customHeight="1" x14ac:dyDescent="0.25">
      <c r="A44" s="431"/>
      <c r="B44" s="432"/>
      <c r="C44" s="432"/>
      <c r="D44" s="393"/>
      <c r="E44" s="393"/>
      <c r="F44" s="86"/>
      <c r="H44" s="354"/>
      <c r="I44" s="354"/>
      <c r="J44" s="354"/>
    </row>
    <row r="45" spans="1:10" s="354" customFormat="1" ht="20.100000000000001" customHeight="1" x14ac:dyDescent="0.25">
      <c r="B45" s="429" t="s">
        <v>393</v>
      </c>
      <c r="C45" s="429"/>
      <c r="D45" s="413">
        <f>ROUND((D31-D43),0)</f>
        <v>0</v>
      </c>
      <c r="E45" s="413">
        <f>ROUND((E31-E43),0)</f>
        <v>0</v>
      </c>
      <c r="F45" s="413">
        <f>ROUND((F31-F43),0)</f>
        <v>0</v>
      </c>
    </row>
    <row r="46" spans="1:10" s="416" customFormat="1" ht="9.9499999999999993" customHeight="1" x14ac:dyDescent="0.25">
      <c r="A46" s="431"/>
      <c r="B46" s="432"/>
      <c r="C46" s="432"/>
      <c r="D46" s="393"/>
      <c r="E46" s="393"/>
      <c r="F46" s="86"/>
      <c r="H46" s="354"/>
      <c r="I46" s="354"/>
      <c r="J46" s="354"/>
    </row>
    <row r="47" spans="1:10" s="354" customFormat="1" ht="20.100000000000001" customHeight="1" x14ac:dyDescent="0.2">
      <c r="A47" s="419" t="s">
        <v>394</v>
      </c>
      <c r="B47" s="420"/>
      <c r="C47" s="421">
        <v>9400000</v>
      </c>
      <c r="D47" s="390"/>
      <c r="E47" s="422"/>
      <c r="F47" s="413">
        <f>SUM(E47)</f>
        <v>0</v>
      </c>
    </row>
    <row r="48" spans="1:10" s="354" customFormat="1" ht="20.100000000000001" customHeight="1" x14ac:dyDescent="0.2">
      <c r="A48" s="419" t="s">
        <v>395</v>
      </c>
      <c r="B48" s="420"/>
      <c r="C48" s="421">
        <v>9500000</v>
      </c>
      <c r="D48" s="390"/>
      <c r="E48" s="422"/>
      <c r="F48" s="413">
        <f>SUM(E48)</f>
        <v>0</v>
      </c>
    </row>
    <row r="49" spans="1:10" s="416" customFormat="1" ht="9.9499999999999993" customHeight="1" x14ac:dyDescent="0.25">
      <c r="A49" s="431"/>
      <c r="B49" s="432"/>
      <c r="C49" s="432"/>
      <c r="D49" s="393"/>
      <c r="E49" s="393"/>
      <c r="F49" s="86"/>
      <c r="H49" s="354"/>
      <c r="I49" s="354"/>
      <c r="J49" s="354"/>
    </row>
    <row r="50" spans="1:10" s="354" customFormat="1" ht="20.100000000000001" customHeight="1" x14ac:dyDescent="0.25">
      <c r="B50" s="429" t="s">
        <v>396</v>
      </c>
      <c r="C50" s="429"/>
      <c r="D50" s="413">
        <f t="shared" ref="D50:E50" si="4">ROUND((D45+D47-D48),0)</f>
        <v>0</v>
      </c>
      <c r="E50" s="413">
        <f t="shared" si="4"/>
        <v>0</v>
      </c>
      <c r="F50" s="413">
        <f>ROUND((F45+F47-F48),0)</f>
        <v>0</v>
      </c>
    </row>
    <row r="51" spans="1:10" s="416" customFormat="1" ht="9.9499999999999993" customHeight="1" x14ac:dyDescent="0.25">
      <c r="A51" s="431"/>
      <c r="B51" s="432"/>
      <c r="C51" s="432"/>
      <c r="D51" s="393"/>
      <c r="E51" s="393"/>
      <c r="F51" s="86"/>
    </row>
    <row r="52" spans="1:10" s="354" customFormat="1" ht="20.100000000000001" customHeight="1" x14ac:dyDescent="0.25">
      <c r="A52" s="419" t="s">
        <v>199</v>
      </c>
      <c r="B52" s="420"/>
      <c r="C52" s="421">
        <v>9600000</v>
      </c>
      <c r="D52" s="390"/>
      <c r="E52" s="435"/>
      <c r="F52" s="436">
        <f>E52</f>
        <v>0</v>
      </c>
    </row>
    <row r="53" spans="1:10" s="416" customFormat="1" ht="9.9499999999999993" customHeight="1" x14ac:dyDescent="0.25">
      <c r="A53" s="431"/>
      <c r="B53" s="432"/>
      <c r="C53" s="432"/>
      <c r="D53" s="393"/>
      <c r="E53" s="393"/>
      <c r="F53" s="86"/>
    </row>
    <row r="54" spans="1:10" s="354" customFormat="1" ht="20.100000000000001" customHeight="1" x14ac:dyDescent="0.25">
      <c r="A54" s="437"/>
      <c r="B54" s="429" t="s">
        <v>397</v>
      </c>
      <c r="C54" s="429"/>
      <c r="D54" s="413">
        <f t="shared" ref="D54:E54" si="5">ROUND((D50-D52),0)</f>
        <v>0</v>
      </c>
      <c r="E54" s="413">
        <f t="shared" si="5"/>
        <v>0</v>
      </c>
      <c r="F54" s="413">
        <f>ROUND((F50-F52),0)</f>
        <v>0</v>
      </c>
    </row>
    <row r="55" spans="1:10" ht="20.100000000000001" customHeight="1" x14ac:dyDescent="0.2">
      <c r="A55" s="438"/>
      <c r="B55" s="439"/>
      <c r="C55" s="440"/>
      <c r="D55" s="441"/>
      <c r="E55" s="441"/>
      <c r="F55" s="441"/>
      <c r="G55" s="442"/>
    </row>
    <row r="56" spans="1:10" ht="20.100000000000001" customHeight="1" x14ac:dyDescent="0.2">
      <c r="A56" s="438"/>
      <c r="B56" s="439"/>
      <c r="C56" s="440"/>
      <c r="D56" s="441"/>
      <c r="E56" s="441"/>
      <c r="F56" s="441"/>
      <c r="G56" s="442"/>
    </row>
    <row r="57" spans="1:10" ht="20.100000000000001" customHeight="1" x14ac:dyDescent="0.2">
      <c r="A57" s="438"/>
      <c r="B57" s="439"/>
      <c r="C57" s="440"/>
      <c r="D57" s="441"/>
      <c r="E57" s="441"/>
      <c r="F57" s="441"/>
      <c r="G57" s="442"/>
    </row>
    <row r="58" spans="1:10" ht="20.100000000000001" customHeight="1" x14ac:dyDescent="0.2">
      <c r="A58" s="438"/>
      <c r="B58" s="439"/>
      <c r="C58" s="440"/>
      <c r="D58" s="441"/>
      <c r="E58" s="441"/>
      <c r="F58" s="441"/>
      <c r="G58" s="442"/>
    </row>
    <row r="59" spans="1:10" ht="20.100000000000001" customHeight="1" x14ac:dyDescent="0.2">
      <c r="A59" s="438"/>
      <c r="B59" s="439"/>
      <c r="C59" s="440"/>
      <c r="D59" s="441"/>
      <c r="E59" s="441"/>
      <c r="F59" s="441"/>
      <c r="G59" s="442"/>
    </row>
    <row r="60" spans="1:10" ht="20.100000000000001" customHeight="1" x14ac:dyDescent="0.2">
      <c r="A60" s="438"/>
      <c r="B60" s="439"/>
      <c r="C60" s="440"/>
      <c r="D60" s="441"/>
      <c r="E60" s="441"/>
      <c r="F60" s="441"/>
      <c r="G60" s="442"/>
    </row>
    <row r="61" spans="1:10" ht="20.100000000000001" customHeight="1" x14ac:dyDescent="0.2">
      <c r="A61" s="438"/>
      <c r="B61" s="439"/>
      <c r="C61" s="440"/>
      <c r="D61" s="441"/>
      <c r="E61" s="441"/>
      <c r="F61" s="441"/>
      <c r="G61" s="442"/>
    </row>
    <row r="62" spans="1:10" ht="20.100000000000001" customHeight="1" x14ac:dyDescent="0.2">
      <c r="A62" s="438"/>
      <c r="B62" s="439"/>
      <c r="C62" s="440"/>
      <c r="D62" s="441"/>
      <c r="E62" s="441"/>
      <c r="F62" s="441"/>
      <c r="G62" s="442"/>
    </row>
    <row r="63" spans="1:10" ht="20.100000000000001" customHeight="1" x14ac:dyDescent="0.2">
      <c r="A63" s="438"/>
      <c r="B63" s="439"/>
      <c r="C63" s="440"/>
      <c r="D63" s="441"/>
      <c r="E63" s="441"/>
      <c r="F63" s="441"/>
      <c r="G63" s="442"/>
    </row>
    <row r="64" spans="1:10" ht="20.100000000000001" customHeight="1" x14ac:dyDescent="0.2">
      <c r="A64" s="438"/>
      <c r="B64" s="439"/>
      <c r="C64" s="440"/>
      <c r="D64" s="441"/>
      <c r="E64" s="441"/>
      <c r="F64" s="441"/>
      <c r="G64" s="443"/>
    </row>
    <row r="65" spans="1:7" ht="20.100000000000001" customHeight="1" x14ac:dyDescent="0.25">
      <c r="A65" s="438"/>
      <c r="B65" s="440"/>
      <c r="C65" s="444"/>
      <c r="D65" s="441"/>
      <c r="E65" s="441"/>
      <c r="F65" s="441"/>
      <c r="G65" s="442"/>
    </row>
    <row r="66" spans="1:7" ht="20.100000000000001" customHeight="1" x14ac:dyDescent="0.25">
      <c r="A66" s="438"/>
      <c r="B66" s="444"/>
      <c r="C66" s="440"/>
      <c r="D66" s="445"/>
      <c r="E66" s="445"/>
      <c r="F66" s="445"/>
      <c r="G66" s="442"/>
    </row>
    <row r="67" spans="1:7" ht="20.100000000000001" customHeight="1" x14ac:dyDescent="0.25">
      <c r="A67" s="438"/>
      <c r="B67" s="440"/>
      <c r="C67" s="444"/>
      <c r="D67" s="445"/>
      <c r="E67" s="445"/>
      <c r="F67" s="445"/>
      <c r="G67" s="442"/>
    </row>
    <row r="68" spans="1:7" ht="20.100000000000001" customHeight="1" x14ac:dyDescent="0.25">
      <c r="A68" s="438"/>
      <c r="B68" s="444"/>
      <c r="C68" s="440"/>
      <c r="D68" s="445"/>
      <c r="E68" s="445"/>
      <c r="F68" s="445"/>
      <c r="G68" s="442"/>
    </row>
    <row r="69" spans="1:7" ht="20.100000000000001" customHeight="1" x14ac:dyDescent="0.2">
      <c r="A69" s="438"/>
      <c r="B69" s="439"/>
      <c r="C69" s="440"/>
      <c r="D69" s="441"/>
      <c r="E69" s="441"/>
      <c r="F69" s="441"/>
      <c r="G69" s="442"/>
    </row>
    <row r="70" spans="1:7" ht="20.100000000000001" customHeight="1" x14ac:dyDescent="0.2">
      <c r="A70" s="438"/>
      <c r="B70" s="439"/>
      <c r="C70" s="440"/>
      <c r="D70" s="441"/>
      <c r="E70" s="441"/>
      <c r="F70" s="441"/>
      <c r="G70" s="442"/>
    </row>
    <row r="71" spans="1:7" ht="20.100000000000001" customHeight="1" x14ac:dyDescent="0.25">
      <c r="A71" s="438"/>
      <c r="B71" s="444"/>
      <c r="C71" s="440"/>
      <c r="D71" s="445"/>
      <c r="E71" s="445"/>
      <c r="F71" s="445"/>
      <c r="G71" s="442"/>
    </row>
    <row r="72" spans="1:7" ht="20.100000000000001" customHeight="1" x14ac:dyDescent="0.25">
      <c r="A72" s="438"/>
      <c r="B72" s="440"/>
      <c r="C72" s="444"/>
      <c r="D72" s="445"/>
      <c r="E72" s="445"/>
      <c r="F72" s="445"/>
      <c r="G72" s="442"/>
    </row>
    <row r="73" spans="1:7" ht="20.100000000000001" customHeight="1" x14ac:dyDescent="0.25">
      <c r="A73" s="438"/>
      <c r="B73" s="444"/>
      <c r="C73" s="440"/>
      <c r="D73" s="445"/>
      <c r="E73" s="445"/>
      <c r="F73" s="445"/>
      <c r="G73" s="442"/>
    </row>
    <row r="74" spans="1:7" ht="20.100000000000001" customHeight="1" x14ac:dyDescent="0.2">
      <c r="A74" s="438"/>
      <c r="B74" s="439"/>
      <c r="C74" s="440"/>
      <c r="D74" s="441"/>
      <c r="E74" s="441"/>
      <c r="F74" s="441"/>
      <c r="G74" s="443"/>
    </row>
    <row r="75" spans="1:7" ht="20.100000000000001" customHeight="1" x14ac:dyDescent="0.25">
      <c r="A75" s="438"/>
      <c r="B75" s="444"/>
      <c r="C75" s="440"/>
      <c r="D75" s="445"/>
      <c r="E75" s="445"/>
      <c r="F75" s="445"/>
      <c r="G75" s="442"/>
    </row>
    <row r="76" spans="1:7" ht="20.100000000000001" customHeight="1" x14ac:dyDescent="0.25">
      <c r="A76" s="438"/>
      <c r="B76" s="440"/>
      <c r="C76" s="444"/>
      <c r="D76" s="445"/>
      <c r="E76" s="445"/>
      <c r="F76" s="445"/>
      <c r="G76" s="442"/>
    </row>
    <row r="77" spans="1:7" ht="20.100000000000001" customHeight="1" x14ac:dyDescent="0.2">
      <c r="A77" s="446"/>
      <c r="B77" s="446"/>
      <c r="C77" s="446"/>
      <c r="D77" s="446"/>
      <c r="E77" s="446"/>
      <c r="F77" s="446"/>
      <c r="G77" s="446"/>
    </row>
    <row r="78" spans="1:7" ht="20.100000000000001" customHeight="1" x14ac:dyDescent="0.2"/>
  </sheetData>
  <mergeCells count="3">
    <mergeCell ref="A5:F5"/>
    <mergeCell ref="A8:B9"/>
    <mergeCell ref="A11:B11"/>
  </mergeCells>
  <conditionalFormatting sqref="G69:G70 G62:G63 G55:G60">
    <cfRule type="cellIs" dxfId="92" priority="19" stopIfTrue="1" operator="equal">
      <formula>0</formula>
    </cfRule>
  </conditionalFormatting>
  <conditionalFormatting sqref="G61">
    <cfRule type="cellIs" dxfId="91" priority="18" stopIfTrue="1" operator="equal">
      <formula>0</formula>
    </cfRule>
  </conditionalFormatting>
  <conditionalFormatting sqref="G65 G67">
    <cfRule type="cellIs" dxfId="90" priority="17" stopIfTrue="1" operator="equal">
      <formula>0</formula>
    </cfRule>
  </conditionalFormatting>
  <conditionalFormatting sqref="G76 G72">
    <cfRule type="cellIs" dxfId="89" priority="16" stopIfTrue="1" operator="equal">
      <formula>0</formula>
    </cfRule>
  </conditionalFormatting>
  <conditionalFormatting sqref="D54:E54 F35:F42">
    <cfRule type="cellIs" dxfId="88" priority="2" stopIfTrue="1" operator="equal">
      <formula>0</formula>
    </cfRule>
  </conditionalFormatting>
  <conditionalFormatting sqref="F11 F16 F18 F31 F29 F34 F47:F48">
    <cfRule type="cellIs" dxfId="87" priority="15" stopIfTrue="1" operator="equal">
      <formula>0</formula>
    </cfRule>
  </conditionalFormatting>
  <conditionalFormatting sqref="F43 F45">
    <cfRule type="cellIs" dxfId="86" priority="14" stopIfTrue="1" operator="equal">
      <formula>0</formula>
    </cfRule>
  </conditionalFormatting>
  <conditionalFormatting sqref="F54 F50">
    <cfRule type="cellIs" dxfId="85" priority="13" stopIfTrue="1" operator="equal">
      <formula>0</formula>
    </cfRule>
  </conditionalFormatting>
  <conditionalFormatting sqref="E11">
    <cfRule type="cellIs" dxfId="84" priority="12" stopIfTrue="1" operator="equal">
      <formula>0</formula>
    </cfRule>
  </conditionalFormatting>
  <conditionalFormatting sqref="D11">
    <cfRule type="cellIs" dxfId="83" priority="11" stopIfTrue="1" operator="equal">
      <formula>0</formula>
    </cfRule>
  </conditionalFormatting>
  <conditionalFormatting sqref="D16:E16">
    <cfRule type="cellIs" dxfId="82" priority="10" stopIfTrue="1" operator="equal">
      <formula>0</formula>
    </cfRule>
  </conditionalFormatting>
  <conditionalFormatting sqref="D29:E29">
    <cfRule type="cellIs" dxfId="81" priority="7" stopIfTrue="1" operator="equal">
      <formula>0</formula>
    </cfRule>
  </conditionalFormatting>
  <conditionalFormatting sqref="E18">
    <cfRule type="cellIs" dxfId="80" priority="9" stopIfTrue="1" operator="equal">
      <formula>0</formula>
    </cfRule>
  </conditionalFormatting>
  <conditionalFormatting sqref="D18">
    <cfRule type="cellIs" dxfId="79" priority="8" stopIfTrue="1" operator="equal">
      <formula>0</formula>
    </cfRule>
  </conditionalFormatting>
  <conditionalFormatting sqref="D31:E31">
    <cfRule type="cellIs" dxfId="78" priority="6" stopIfTrue="1" operator="equal">
      <formula>0</formula>
    </cfRule>
  </conditionalFormatting>
  <conditionalFormatting sqref="D43:E43">
    <cfRule type="cellIs" dxfId="77" priority="5" stopIfTrue="1" operator="equal">
      <formula>0</formula>
    </cfRule>
  </conditionalFormatting>
  <conditionalFormatting sqref="D45:E45">
    <cfRule type="cellIs" dxfId="76" priority="4" stopIfTrue="1" operator="equal">
      <formula>0</formula>
    </cfRule>
  </conditionalFormatting>
  <conditionalFormatting sqref="D50:E50">
    <cfRule type="cellIs" dxfId="75" priority="3" stopIfTrue="1" operator="equal">
      <formula>0</formula>
    </cfRule>
  </conditionalFormatting>
  <conditionalFormatting sqref="F14:F15">
    <cfRule type="cellIs" dxfId="74" priority="1" stopIfTrue="1" operator="equal">
      <formula>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7410" r:id="rId4" name="CheckBox1">
          <controlPr autoLine="0" r:id="rId5">
            <anchor moveWithCells="1">
              <from>
                <xdr:col>4</xdr:col>
                <xdr:colOff>390525</xdr:colOff>
                <xdr:row>4</xdr:row>
                <xdr:rowOff>209550</xdr:rowOff>
              </from>
              <to>
                <xdr:col>6</xdr:col>
                <xdr:colOff>352425</xdr:colOff>
                <xdr:row>6</xdr:row>
                <xdr:rowOff>114300</xdr:rowOff>
              </to>
            </anchor>
          </controlPr>
        </control>
      </mc:Choice>
      <mc:Fallback>
        <control shapeId="17410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Y395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11.44140625" defaultRowHeight="15" x14ac:dyDescent="0.2"/>
  <cols>
    <col min="1" max="1" width="5.77734375" style="5" customWidth="1"/>
    <col min="2" max="2" width="41.6640625" style="5" customWidth="1"/>
    <col min="3" max="3" width="13.6640625" style="5" customWidth="1"/>
    <col min="4" max="4" width="14.88671875" style="5" bestFit="1" customWidth="1"/>
    <col min="5" max="14" width="13.6640625" style="5" customWidth="1"/>
    <col min="15" max="15" width="14.6640625" style="5" customWidth="1"/>
    <col min="16" max="21" width="14.77734375" style="5" customWidth="1"/>
    <col min="22" max="22" width="13.6640625" style="5" customWidth="1"/>
    <col min="23" max="23" width="12.21875" style="5" bestFit="1" customWidth="1"/>
    <col min="24" max="16384" width="11.44140625" style="5"/>
  </cols>
  <sheetData>
    <row r="1" spans="1:25" ht="20.100000000000001" customHeight="1" x14ac:dyDescent="0.25">
      <c r="A1" s="78"/>
      <c r="B1" s="60"/>
      <c r="C1" s="58"/>
      <c r="D1" s="82"/>
      <c r="E1" s="83"/>
      <c r="F1" s="59"/>
      <c r="G1" s="59"/>
      <c r="H1" s="59"/>
      <c r="I1" s="60"/>
      <c r="J1" s="59"/>
      <c r="K1" s="59"/>
      <c r="L1" s="59"/>
      <c r="M1" s="59"/>
      <c r="N1" s="59"/>
      <c r="O1" s="60"/>
      <c r="P1" s="58"/>
      <c r="Q1" s="59"/>
      <c r="R1" s="59"/>
      <c r="S1" s="59"/>
      <c r="T1" s="60"/>
      <c r="U1" s="66"/>
    </row>
    <row r="2" spans="1:25" ht="38.450000000000003" customHeight="1" x14ac:dyDescent="0.25">
      <c r="A2" s="129" t="str">
        <f>CONCATENATE("Dealer Name:  ",COVER!D15)</f>
        <v xml:space="preserve">Dealer Name:  </v>
      </c>
      <c r="B2" s="62"/>
      <c r="C2" s="491" t="s">
        <v>341</v>
      </c>
      <c r="D2" s="492"/>
      <c r="E2" s="492"/>
      <c r="F2" s="492"/>
      <c r="G2" s="492"/>
      <c r="H2" s="492"/>
      <c r="I2" s="493"/>
      <c r="J2" s="493"/>
      <c r="K2" s="493"/>
      <c r="L2" s="493"/>
      <c r="M2" s="493"/>
      <c r="N2" s="493"/>
      <c r="O2" s="494"/>
      <c r="P2" s="479" t="s">
        <v>342</v>
      </c>
      <c r="Q2" s="480"/>
      <c r="R2" s="480"/>
      <c r="S2" s="480"/>
      <c r="T2" s="481"/>
      <c r="U2" s="67"/>
    </row>
    <row r="3" spans="1:25" ht="20.100000000000001" customHeight="1" x14ac:dyDescent="0.2">
      <c r="A3" s="79"/>
      <c r="B3" s="62"/>
      <c r="C3" s="61"/>
      <c r="D3" s="56"/>
      <c r="E3" s="56"/>
      <c r="F3" s="56"/>
      <c r="G3" s="56"/>
      <c r="H3" s="56"/>
      <c r="I3" s="62"/>
      <c r="J3" s="56"/>
      <c r="K3" s="56"/>
      <c r="L3" s="56"/>
      <c r="M3" s="56"/>
      <c r="N3" s="56"/>
      <c r="O3" s="62"/>
      <c r="P3" s="61"/>
      <c r="Q3" s="56"/>
      <c r="R3" s="56"/>
      <c r="S3" s="56"/>
      <c r="T3" s="62"/>
      <c r="U3" s="67"/>
    </row>
    <row r="4" spans="1:25" ht="20.100000000000001" customHeight="1" x14ac:dyDescent="0.25">
      <c r="A4" s="129" t="str">
        <f>CONCATENATE("for the Year Ended December 31, ",COVER!H9)</f>
        <v>for the Year Ended December 31, 2022</v>
      </c>
      <c r="B4" s="80"/>
      <c r="C4" s="474" t="s">
        <v>204</v>
      </c>
      <c r="D4" s="477"/>
      <c r="E4" s="477"/>
      <c r="F4" s="477"/>
      <c r="G4" s="477"/>
      <c r="H4" s="477"/>
      <c r="I4" s="478"/>
      <c r="J4" s="475" t="s">
        <v>205</v>
      </c>
      <c r="K4" s="475"/>
      <c r="L4" s="475"/>
      <c r="M4" s="475"/>
      <c r="N4" s="475"/>
      <c r="O4" s="476"/>
      <c r="P4" s="474" t="s">
        <v>60</v>
      </c>
      <c r="Q4" s="475"/>
      <c r="R4" s="475"/>
      <c r="S4" s="475"/>
      <c r="T4" s="476"/>
      <c r="U4" s="67"/>
    </row>
    <row r="5" spans="1:25" ht="20.100000000000001" customHeight="1" thickBot="1" x14ac:dyDescent="0.25">
      <c r="A5" s="81"/>
      <c r="B5" s="65"/>
      <c r="C5" s="63"/>
      <c r="D5" s="64"/>
      <c r="E5" s="64"/>
      <c r="F5" s="64"/>
      <c r="G5" s="64"/>
      <c r="H5" s="64"/>
      <c r="I5" s="65"/>
      <c r="J5" s="64"/>
      <c r="K5" s="64"/>
      <c r="L5" s="64"/>
      <c r="M5" s="64"/>
      <c r="N5" s="64"/>
      <c r="O5" s="65"/>
      <c r="P5" s="61"/>
      <c r="Q5" s="56"/>
      <c r="R5" s="56"/>
      <c r="S5" s="56"/>
      <c r="T5" s="62"/>
      <c r="U5" s="67"/>
    </row>
    <row r="6" spans="1:25" ht="20.100000000000001" customHeight="1" x14ac:dyDescent="0.25">
      <c r="A6" s="57"/>
      <c r="B6" s="67"/>
      <c r="C6" s="66"/>
      <c r="D6" s="58"/>
      <c r="E6" s="66"/>
      <c r="F6" s="66"/>
      <c r="G6" s="60"/>
      <c r="H6" s="66"/>
      <c r="I6" s="66"/>
      <c r="J6" s="66"/>
      <c r="K6" s="484" t="s">
        <v>25</v>
      </c>
      <c r="L6" s="486"/>
      <c r="M6" s="484" t="s">
        <v>26</v>
      </c>
      <c r="N6" s="485"/>
      <c r="O6" s="486"/>
      <c r="P6" s="200"/>
      <c r="Q6" s="68"/>
      <c r="R6" s="68"/>
      <c r="S6" s="68"/>
      <c r="T6" s="68"/>
      <c r="U6" s="69" t="s">
        <v>8</v>
      </c>
    </row>
    <row r="7" spans="1:25" ht="20.100000000000001" customHeight="1" thickBot="1" x14ac:dyDescent="0.3">
      <c r="A7" s="57"/>
      <c r="B7" s="72"/>
      <c r="C7" s="73" t="s">
        <v>218</v>
      </c>
      <c r="D7" s="132" t="s">
        <v>61</v>
      </c>
      <c r="E7" s="73"/>
      <c r="F7" s="134"/>
      <c r="G7" s="203"/>
      <c r="H7" s="73" t="s">
        <v>22</v>
      </c>
      <c r="I7" s="73" t="s">
        <v>17</v>
      </c>
      <c r="J7" s="73" t="s">
        <v>18</v>
      </c>
      <c r="K7" s="487"/>
      <c r="L7" s="489"/>
      <c r="M7" s="487"/>
      <c r="N7" s="488"/>
      <c r="O7" s="489"/>
      <c r="Q7" s="70" t="s">
        <v>224</v>
      </c>
      <c r="S7" s="70" t="s">
        <v>231</v>
      </c>
      <c r="T7" s="70" t="s">
        <v>225</v>
      </c>
      <c r="U7" s="70" t="s">
        <v>16</v>
      </c>
    </row>
    <row r="8" spans="1:25" ht="20.100000000000001" customHeight="1" x14ac:dyDescent="0.25">
      <c r="A8" s="57"/>
      <c r="B8" s="72"/>
      <c r="C8" s="73" t="s">
        <v>233</v>
      </c>
      <c r="D8" s="132" t="s">
        <v>232</v>
      </c>
      <c r="E8" s="73" t="s">
        <v>21</v>
      </c>
      <c r="F8" s="199" t="s">
        <v>118</v>
      </c>
      <c r="G8" s="203" t="s">
        <v>22</v>
      </c>
      <c r="H8" s="73" t="s">
        <v>17</v>
      </c>
      <c r="I8" s="73" t="s">
        <v>23</v>
      </c>
      <c r="J8" s="73" t="s">
        <v>24</v>
      </c>
      <c r="K8" s="482" t="s">
        <v>17</v>
      </c>
      <c r="L8" s="482" t="s">
        <v>299</v>
      </c>
      <c r="M8" s="271" t="s">
        <v>343</v>
      </c>
      <c r="N8" s="482" t="s">
        <v>17</v>
      </c>
      <c r="O8" s="202" t="s">
        <v>300</v>
      </c>
      <c r="P8" s="133" t="s">
        <v>213</v>
      </c>
      <c r="Q8" s="70" t="s">
        <v>63</v>
      </c>
      <c r="R8" s="70" t="s">
        <v>19</v>
      </c>
      <c r="S8" s="70" t="s">
        <v>232</v>
      </c>
      <c r="T8" s="70" t="s">
        <v>226</v>
      </c>
      <c r="U8" s="70" t="s">
        <v>20</v>
      </c>
    </row>
    <row r="9" spans="1:25" ht="20.100000000000001" customHeight="1" thickBot="1" x14ac:dyDescent="0.3">
      <c r="A9" s="55" t="s">
        <v>113</v>
      </c>
      <c r="B9" s="72"/>
      <c r="C9" s="73" t="s">
        <v>234</v>
      </c>
      <c r="D9" s="132" t="s">
        <v>62</v>
      </c>
      <c r="E9" s="134"/>
      <c r="F9" s="134"/>
      <c r="G9" s="201"/>
      <c r="H9" s="134"/>
      <c r="I9" s="134"/>
      <c r="J9" s="134"/>
      <c r="K9" s="490"/>
      <c r="L9" s="490"/>
      <c r="M9" s="272" t="s">
        <v>344</v>
      </c>
      <c r="N9" s="483"/>
      <c r="O9" s="273" t="s">
        <v>346</v>
      </c>
      <c r="P9" s="201"/>
      <c r="Q9" s="133"/>
      <c r="R9" s="70" t="s">
        <v>9</v>
      </c>
      <c r="S9" s="70" t="s">
        <v>64</v>
      </c>
      <c r="U9" s="70" t="s">
        <v>27</v>
      </c>
    </row>
    <row r="10" spans="1:25" ht="20.100000000000001" customHeight="1" x14ac:dyDescent="0.25">
      <c r="A10" s="55" t="s">
        <v>114</v>
      </c>
      <c r="B10" s="73" t="s">
        <v>150</v>
      </c>
      <c r="D10" s="79"/>
      <c r="E10" s="73" t="s">
        <v>9</v>
      </c>
      <c r="F10" s="134"/>
      <c r="G10" s="203" t="s">
        <v>9</v>
      </c>
      <c r="H10" s="73" t="s">
        <v>9</v>
      </c>
      <c r="I10" s="73" t="s">
        <v>9</v>
      </c>
      <c r="J10" s="73" t="s">
        <v>9</v>
      </c>
      <c r="K10" s="73"/>
      <c r="L10" s="73" t="s">
        <v>9</v>
      </c>
      <c r="N10" s="73" t="s">
        <v>9</v>
      </c>
      <c r="O10" s="74"/>
      <c r="P10" s="70" t="s">
        <v>9</v>
      </c>
      <c r="Q10" s="70"/>
      <c r="R10" s="70" t="s">
        <v>9</v>
      </c>
      <c r="S10" s="70"/>
      <c r="T10" s="70" t="s">
        <v>9</v>
      </c>
      <c r="U10" s="70" t="s">
        <v>28</v>
      </c>
    </row>
    <row r="11" spans="1:25" ht="20.100000000000001" customHeight="1" thickBot="1" x14ac:dyDescent="0.3">
      <c r="A11" s="90"/>
      <c r="B11" s="75"/>
      <c r="C11" s="76">
        <v>-1</v>
      </c>
      <c r="D11" s="204" t="s">
        <v>29</v>
      </c>
      <c r="E11" s="75" t="s">
        <v>30</v>
      </c>
      <c r="F11" s="205" t="s">
        <v>31</v>
      </c>
      <c r="G11" s="206" t="s">
        <v>32</v>
      </c>
      <c r="H11" s="205" t="s">
        <v>33</v>
      </c>
      <c r="I11" s="205" t="s">
        <v>34</v>
      </c>
      <c r="J11" s="205" t="s">
        <v>35</v>
      </c>
      <c r="K11" s="321" t="s">
        <v>36</v>
      </c>
      <c r="L11" s="205" t="s">
        <v>37</v>
      </c>
      <c r="M11" s="205" t="s">
        <v>38</v>
      </c>
      <c r="N11" s="75" t="s">
        <v>39</v>
      </c>
      <c r="O11" s="77" t="s">
        <v>40</v>
      </c>
      <c r="P11" s="71" t="s">
        <v>41</v>
      </c>
      <c r="Q11" s="71" t="s">
        <v>42</v>
      </c>
      <c r="R11" s="71" t="s">
        <v>43</v>
      </c>
      <c r="S11" s="71" t="s">
        <v>44</v>
      </c>
      <c r="T11" s="71" t="s">
        <v>45</v>
      </c>
      <c r="U11" s="71" t="s">
        <v>46</v>
      </c>
      <c r="Y11" s="322"/>
    </row>
    <row r="12" spans="1:25" ht="20.100000000000001" customHeight="1" x14ac:dyDescent="0.2">
      <c r="A12" s="89">
        <v>1</v>
      </c>
      <c r="B12" s="6" t="s">
        <v>122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310"/>
      <c r="Q12" s="242"/>
      <c r="R12" s="242"/>
      <c r="S12" s="242"/>
      <c r="T12" s="242"/>
      <c r="U12" s="232">
        <f t="shared" ref="U12:U43" si="0">SUM(C12:T12)</f>
        <v>0</v>
      </c>
      <c r="V12" s="316"/>
      <c r="X12" s="242"/>
      <c r="Y12" s="242"/>
    </row>
    <row r="13" spans="1:25" ht="20.100000000000001" customHeight="1" x14ac:dyDescent="0.2">
      <c r="A13" s="33">
        <v>2</v>
      </c>
      <c r="B13" s="30" t="s">
        <v>123</v>
      </c>
      <c r="C13" s="310"/>
      <c r="D13" s="310"/>
      <c r="E13" s="310"/>
      <c r="F13" s="315"/>
      <c r="G13" s="315"/>
      <c r="H13" s="315"/>
      <c r="I13" s="195"/>
      <c r="J13" s="310"/>
      <c r="K13" s="310"/>
      <c r="L13" s="310"/>
      <c r="M13" s="310"/>
      <c r="N13" s="315"/>
      <c r="O13" s="195"/>
      <c r="P13" s="310"/>
      <c r="Q13" s="310"/>
      <c r="R13" s="195"/>
      <c r="S13" s="195"/>
      <c r="T13" s="195"/>
      <c r="U13" s="232">
        <f t="shared" si="0"/>
        <v>0</v>
      </c>
      <c r="V13" s="316"/>
      <c r="X13" s="310"/>
      <c r="Y13" s="232">
        <f>ROUND($Y$11*X13,0)</f>
        <v>0</v>
      </c>
    </row>
    <row r="14" spans="1:25" ht="20.100000000000001" customHeight="1" x14ac:dyDescent="0.2">
      <c r="A14" s="33">
        <v>3</v>
      </c>
      <c r="B14" s="30" t="s">
        <v>121</v>
      </c>
      <c r="C14" s="310"/>
      <c r="D14" s="310"/>
      <c r="E14" s="310"/>
      <c r="F14" s="195"/>
      <c r="G14" s="195"/>
      <c r="H14" s="315"/>
      <c r="I14" s="195"/>
      <c r="J14" s="310"/>
      <c r="K14" s="310"/>
      <c r="L14" s="310"/>
      <c r="M14" s="310"/>
      <c r="N14" s="195"/>
      <c r="O14" s="195"/>
      <c r="P14" s="310"/>
      <c r="Q14" s="310"/>
      <c r="R14" s="195"/>
      <c r="S14" s="195"/>
      <c r="T14" s="195"/>
      <c r="U14" s="232">
        <f t="shared" si="0"/>
        <v>0</v>
      </c>
      <c r="V14" s="316"/>
      <c r="X14" s="311"/>
      <c r="Y14" s="232">
        <f>ROUND($Y$11*X14,0)</f>
        <v>0</v>
      </c>
    </row>
    <row r="15" spans="1:25" ht="20.100000000000001" customHeight="1" x14ac:dyDescent="0.2">
      <c r="A15" s="33">
        <v>4</v>
      </c>
      <c r="B15" s="30" t="s">
        <v>124</v>
      </c>
      <c r="C15" s="310"/>
      <c r="D15" s="310"/>
      <c r="E15" s="310"/>
      <c r="F15" s="195"/>
      <c r="G15" s="195"/>
      <c r="H15" s="315"/>
      <c r="I15" s="195"/>
      <c r="J15" s="310"/>
      <c r="K15" s="310"/>
      <c r="L15" s="310"/>
      <c r="M15" s="310"/>
      <c r="N15" s="195"/>
      <c r="O15" s="195"/>
      <c r="P15" s="310"/>
      <c r="Q15" s="310"/>
      <c r="R15" s="195"/>
      <c r="S15" s="195"/>
      <c r="T15" s="195"/>
      <c r="U15" s="232">
        <f t="shared" si="0"/>
        <v>0</v>
      </c>
      <c r="V15" s="316"/>
      <c r="X15" s="310"/>
      <c r="Y15" s="232">
        <f t="shared" ref="Y15:Y49" si="1">ROUND($Y$11*X15,0)</f>
        <v>0</v>
      </c>
    </row>
    <row r="16" spans="1:25" ht="20.100000000000001" customHeight="1" x14ac:dyDescent="0.2">
      <c r="A16" s="33">
        <v>5</v>
      </c>
      <c r="B16" s="179" t="s">
        <v>302</v>
      </c>
      <c r="C16" s="310"/>
      <c r="D16" s="310"/>
      <c r="E16" s="310"/>
      <c r="F16" s="195"/>
      <c r="G16" s="195"/>
      <c r="H16" s="315"/>
      <c r="I16" s="195"/>
      <c r="J16" s="310"/>
      <c r="K16" s="310"/>
      <c r="L16" s="310"/>
      <c r="M16" s="310"/>
      <c r="N16" s="195"/>
      <c r="O16" s="195"/>
      <c r="P16" s="310"/>
      <c r="Q16" s="310"/>
      <c r="R16" s="195"/>
      <c r="S16" s="195"/>
      <c r="T16" s="195"/>
      <c r="U16" s="232">
        <f t="shared" si="0"/>
        <v>0</v>
      </c>
      <c r="V16" s="316"/>
      <c r="X16" s="310"/>
      <c r="Y16" s="232">
        <f t="shared" si="1"/>
        <v>0</v>
      </c>
    </row>
    <row r="17" spans="1:25" ht="20.100000000000001" customHeight="1" x14ac:dyDescent="0.2">
      <c r="A17" s="33">
        <v>6</v>
      </c>
      <c r="B17" s="30" t="s">
        <v>125</v>
      </c>
      <c r="C17" s="310"/>
      <c r="D17" s="310"/>
      <c r="E17" s="310"/>
      <c r="F17" s="195"/>
      <c r="G17" s="195"/>
      <c r="H17" s="195"/>
      <c r="I17" s="195"/>
      <c r="J17" s="310"/>
      <c r="K17" s="310"/>
      <c r="L17" s="310"/>
      <c r="M17" s="310"/>
      <c r="N17" s="195"/>
      <c r="O17" s="195"/>
      <c r="P17" s="310"/>
      <c r="Q17" s="310"/>
      <c r="R17" s="195"/>
      <c r="S17" s="195"/>
      <c r="T17" s="195"/>
      <c r="U17" s="232">
        <f t="shared" si="0"/>
        <v>0</v>
      </c>
      <c r="V17" s="316"/>
      <c r="X17" s="310"/>
      <c r="Y17" s="232">
        <f t="shared" si="1"/>
        <v>0</v>
      </c>
    </row>
    <row r="18" spans="1:25" ht="20.100000000000001" customHeight="1" x14ac:dyDescent="0.2">
      <c r="A18" s="33">
        <v>7</v>
      </c>
      <c r="B18" s="30" t="s">
        <v>126</v>
      </c>
      <c r="C18" s="310"/>
      <c r="D18" s="310"/>
      <c r="E18" s="310"/>
      <c r="F18" s="195"/>
      <c r="G18" s="195"/>
      <c r="H18" s="195"/>
      <c r="I18" s="195"/>
      <c r="J18" s="310"/>
      <c r="K18" s="310"/>
      <c r="L18" s="310"/>
      <c r="M18" s="310"/>
      <c r="N18" s="195"/>
      <c r="O18" s="195"/>
      <c r="P18" s="310"/>
      <c r="Q18" s="310"/>
      <c r="R18" s="195"/>
      <c r="S18" s="195"/>
      <c r="T18" s="195"/>
      <c r="U18" s="232">
        <f t="shared" si="0"/>
        <v>0</v>
      </c>
      <c r="V18" s="316"/>
      <c r="X18" s="310"/>
      <c r="Y18" s="232">
        <f t="shared" si="1"/>
        <v>0</v>
      </c>
    </row>
    <row r="19" spans="1:25" ht="20.100000000000001" customHeight="1" x14ac:dyDescent="0.2">
      <c r="A19" s="33">
        <v>8</v>
      </c>
      <c r="B19" s="30" t="s">
        <v>127</v>
      </c>
      <c r="C19" s="310"/>
      <c r="D19" s="310"/>
      <c r="E19" s="310"/>
      <c r="F19" s="195"/>
      <c r="G19" s="195"/>
      <c r="H19" s="195"/>
      <c r="I19" s="195"/>
      <c r="J19" s="310"/>
      <c r="K19" s="310"/>
      <c r="L19" s="310"/>
      <c r="M19" s="310"/>
      <c r="N19" s="195"/>
      <c r="O19" s="195"/>
      <c r="P19" s="310"/>
      <c r="Q19" s="310"/>
      <c r="R19" s="195"/>
      <c r="S19" s="195"/>
      <c r="T19" s="195"/>
      <c r="U19" s="232">
        <f t="shared" si="0"/>
        <v>0</v>
      </c>
      <c r="V19" s="316"/>
      <c r="X19" s="310"/>
      <c r="Y19" s="232">
        <f t="shared" si="1"/>
        <v>0</v>
      </c>
    </row>
    <row r="20" spans="1:25" ht="20.100000000000001" customHeight="1" x14ac:dyDescent="0.2">
      <c r="A20" s="33">
        <v>9</v>
      </c>
      <c r="B20" s="30" t="s">
        <v>128</v>
      </c>
      <c r="C20" s="310"/>
      <c r="D20" s="310"/>
      <c r="E20" s="310"/>
      <c r="F20" s="195"/>
      <c r="G20" s="195"/>
      <c r="H20" s="195"/>
      <c r="I20" s="195"/>
      <c r="J20" s="310"/>
      <c r="K20" s="310"/>
      <c r="L20" s="310"/>
      <c r="M20" s="310"/>
      <c r="N20" s="195"/>
      <c r="O20" s="195"/>
      <c r="P20" s="310"/>
      <c r="Q20" s="310"/>
      <c r="R20" s="195"/>
      <c r="S20" s="195"/>
      <c r="T20" s="195"/>
      <c r="U20" s="232">
        <f t="shared" si="0"/>
        <v>0</v>
      </c>
      <c r="V20" s="316"/>
      <c r="X20" s="310"/>
      <c r="Y20" s="232">
        <f t="shared" si="1"/>
        <v>0</v>
      </c>
    </row>
    <row r="21" spans="1:25" ht="20.100000000000001" customHeight="1" x14ac:dyDescent="0.2">
      <c r="A21" s="33">
        <v>10</v>
      </c>
      <c r="B21" s="30" t="s">
        <v>129</v>
      </c>
      <c r="C21" s="310"/>
      <c r="D21" s="310"/>
      <c r="E21" s="310"/>
      <c r="F21" s="195"/>
      <c r="G21" s="195"/>
      <c r="H21" s="195"/>
      <c r="I21" s="195"/>
      <c r="J21" s="310"/>
      <c r="K21" s="310"/>
      <c r="L21" s="310"/>
      <c r="M21" s="310"/>
      <c r="N21" s="195"/>
      <c r="O21" s="195"/>
      <c r="P21" s="310"/>
      <c r="Q21" s="310"/>
      <c r="R21" s="195"/>
      <c r="S21" s="195"/>
      <c r="T21" s="195"/>
      <c r="U21" s="232">
        <f t="shared" si="0"/>
        <v>0</v>
      </c>
      <c r="V21" s="316"/>
      <c r="X21" s="310"/>
      <c r="Y21" s="232">
        <f t="shared" si="1"/>
        <v>0</v>
      </c>
    </row>
    <row r="22" spans="1:25" ht="20.100000000000001" customHeight="1" x14ac:dyDescent="0.2">
      <c r="A22" s="33">
        <v>11</v>
      </c>
      <c r="B22" s="30" t="s">
        <v>130</v>
      </c>
      <c r="C22" s="310"/>
      <c r="D22" s="310"/>
      <c r="E22" s="310"/>
      <c r="F22" s="195"/>
      <c r="G22" s="195"/>
      <c r="H22" s="195"/>
      <c r="I22" s="195"/>
      <c r="J22" s="310"/>
      <c r="K22" s="310"/>
      <c r="L22" s="310"/>
      <c r="M22" s="310"/>
      <c r="N22" s="195"/>
      <c r="O22" s="195"/>
      <c r="P22" s="310"/>
      <c r="Q22" s="310"/>
      <c r="R22" s="195"/>
      <c r="S22" s="195"/>
      <c r="T22" s="195"/>
      <c r="U22" s="232">
        <f t="shared" si="0"/>
        <v>0</v>
      </c>
      <c r="V22" s="316"/>
      <c r="X22" s="310"/>
      <c r="Y22" s="232">
        <f t="shared" si="1"/>
        <v>0</v>
      </c>
    </row>
    <row r="23" spans="1:25" ht="20.100000000000001" customHeight="1" x14ac:dyDescent="0.2">
      <c r="A23" s="33">
        <v>12</v>
      </c>
      <c r="B23" s="30" t="s">
        <v>131</v>
      </c>
      <c r="C23" s="310"/>
      <c r="D23" s="310"/>
      <c r="E23" s="310"/>
      <c r="F23" s="195"/>
      <c r="G23" s="195"/>
      <c r="H23" s="195"/>
      <c r="I23" s="195"/>
      <c r="J23" s="310"/>
      <c r="K23" s="310"/>
      <c r="L23" s="310"/>
      <c r="M23" s="310"/>
      <c r="N23" s="195"/>
      <c r="O23" s="195"/>
      <c r="P23" s="310"/>
      <c r="Q23" s="310"/>
      <c r="R23" s="195"/>
      <c r="S23" s="195"/>
      <c r="T23" s="195"/>
      <c r="U23" s="232">
        <f t="shared" si="0"/>
        <v>0</v>
      </c>
      <c r="V23" s="316"/>
      <c r="X23" s="310"/>
      <c r="Y23" s="232">
        <f t="shared" si="1"/>
        <v>0</v>
      </c>
    </row>
    <row r="24" spans="1:25" ht="20.100000000000001" customHeight="1" x14ac:dyDescent="0.2">
      <c r="A24" s="33">
        <v>13</v>
      </c>
      <c r="B24" s="179" t="s">
        <v>303</v>
      </c>
      <c r="C24" s="310"/>
      <c r="D24" s="310"/>
      <c r="E24" s="310"/>
      <c r="F24" s="195"/>
      <c r="G24" s="195"/>
      <c r="H24" s="195"/>
      <c r="I24" s="195"/>
      <c r="J24" s="310"/>
      <c r="K24" s="310"/>
      <c r="L24" s="310"/>
      <c r="M24" s="310"/>
      <c r="N24" s="195"/>
      <c r="O24" s="195"/>
      <c r="P24" s="310"/>
      <c r="Q24" s="310"/>
      <c r="R24" s="195"/>
      <c r="S24" s="195"/>
      <c r="T24" s="195"/>
      <c r="U24" s="232">
        <f t="shared" si="0"/>
        <v>0</v>
      </c>
      <c r="V24" s="316"/>
      <c r="X24" s="310"/>
      <c r="Y24" s="232">
        <f t="shared" si="1"/>
        <v>0</v>
      </c>
    </row>
    <row r="25" spans="1:25" ht="20.100000000000001" customHeight="1" x14ac:dyDescent="0.2">
      <c r="A25" s="33">
        <v>14</v>
      </c>
      <c r="B25" s="30" t="s">
        <v>132</v>
      </c>
      <c r="C25" s="310"/>
      <c r="D25" s="310"/>
      <c r="E25" s="310"/>
      <c r="F25" s="195"/>
      <c r="G25" s="195"/>
      <c r="H25" s="195"/>
      <c r="I25" s="195"/>
      <c r="J25" s="310"/>
      <c r="K25" s="310"/>
      <c r="L25" s="310"/>
      <c r="M25" s="310"/>
      <c r="N25" s="195"/>
      <c r="O25" s="195"/>
      <c r="P25" s="310"/>
      <c r="Q25" s="310"/>
      <c r="R25" s="195"/>
      <c r="S25" s="195"/>
      <c r="T25" s="195"/>
      <c r="U25" s="232">
        <f t="shared" si="0"/>
        <v>0</v>
      </c>
      <c r="V25" s="316"/>
      <c r="X25" s="310"/>
      <c r="Y25" s="232">
        <f t="shared" si="1"/>
        <v>0</v>
      </c>
    </row>
    <row r="26" spans="1:25" ht="20.100000000000001" customHeight="1" x14ac:dyDescent="0.2">
      <c r="A26" s="33">
        <v>15</v>
      </c>
      <c r="B26" s="30" t="s">
        <v>133</v>
      </c>
      <c r="C26" s="310"/>
      <c r="D26" s="310"/>
      <c r="E26" s="310"/>
      <c r="F26" s="195"/>
      <c r="G26" s="195"/>
      <c r="H26" s="195"/>
      <c r="I26" s="195"/>
      <c r="J26" s="310"/>
      <c r="K26" s="310"/>
      <c r="L26" s="310"/>
      <c r="M26" s="310"/>
      <c r="N26" s="195"/>
      <c r="O26" s="195"/>
      <c r="P26" s="310"/>
      <c r="Q26" s="310"/>
      <c r="R26" s="195"/>
      <c r="S26" s="195"/>
      <c r="T26" s="195"/>
      <c r="U26" s="232">
        <f t="shared" si="0"/>
        <v>0</v>
      </c>
      <c r="V26" s="316"/>
      <c r="X26" s="310"/>
      <c r="Y26" s="232">
        <f t="shared" si="1"/>
        <v>0</v>
      </c>
    </row>
    <row r="27" spans="1:25" ht="20.100000000000001" customHeight="1" x14ac:dyDescent="0.2">
      <c r="A27" s="33">
        <v>16</v>
      </c>
      <c r="B27" s="30" t="s">
        <v>134</v>
      </c>
      <c r="C27" s="310"/>
      <c r="D27" s="310"/>
      <c r="E27" s="310"/>
      <c r="F27" s="195"/>
      <c r="G27" s="195"/>
      <c r="H27" s="195"/>
      <c r="I27" s="195"/>
      <c r="J27" s="310"/>
      <c r="K27" s="310"/>
      <c r="L27" s="310"/>
      <c r="M27" s="310"/>
      <c r="N27" s="195"/>
      <c r="O27" s="195"/>
      <c r="P27" s="310"/>
      <c r="Q27" s="310"/>
      <c r="R27" s="195"/>
      <c r="S27" s="195"/>
      <c r="T27" s="195"/>
      <c r="U27" s="232">
        <f t="shared" si="0"/>
        <v>0</v>
      </c>
      <c r="V27" s="316"/>
      <c r="X27" s="310"/>
      <c r="Y27" s="232">
        <f t="shared" si="1"/>
        <v>0</v>
      </c>
    </row>
    <row r="28" spans="1:25" ht="20.100000000000001" customHeight="1" x14ac:dyDescent="0.2">
      <c r="A28" s="33">
        <v>17</v>
      </c>
      <c r="B28" s="30" t="s">
        <v>135</v>
      </c>
      <c r="C28" s="310"/>
      <c r="D28" s="310"/>
      <c r="E28" s="310"/>
      <c r="F28" s="195"/>
      <c r="G28" s="195"/>
      <c r="H28" s="195"/>
      <c r="I28" s="195"/>
      <c r="J28" s="310"/>
      <c r="K28" s="310"/>
      <c r="L28" s="310"/>
      <c r="M28" s="310"/>
      <c r="N28" s="195"/>
      <c r="O28" s="195"/>
      <c r="P28" s="310"/>
      <c r="Q28" s="310"/>
      <c r="R28" s="195"/>
      <c r="S28" s="195"/>
      <c r="T28" s="195"/>
      <c r="U28" s="232">
        <f t="shared" si="0"/>
        <v>0</v>
      </c>
      <c r="V28" s="316"/>
      <c r="X28" s="310"/>
      <c r="Y28" s="232">
        <f t="shared" si="1"/>
        <v>0</v>
      </c>
    </row>
    <row r="29" spans="1:25" ht="20.100000000000001" customHeight="1" x14ac:dyDescent="0.2">
      <c r="A29" s="33">
        <v>18</v>
      </c>
      <c r="B29" s="30" t="s">
        <v>280</v>
      </c>
      <c r="C29" s="310"/>
      <c r="D29" s="310"/>
      <c r="E29" s="310"/>
      <c r="F29" s="195"/>
      <c r="G29" s="195"/>
      <c r="H29" s="195"/>
      <c r="I29" s="195"/>
      <c r="J29" s="310"/>
      <c r="K29" s="310"/>
      <c r="L29" s="310"/>
      <c r="M29" s="310"/>
      <c r="N29" s="195"/>
      <c r="O29" s="195"/>
      <c r="P29" s="310"/>
      <c r="Q29" s="310"/>
      <c r="R29" s="195"/>
      <c r="S29" s="195"/>
      <c r="T29" s="195"/>
      <c r="U29" s="232">
        <f t="shared" si="0"/>
        <v>0</v>
      </c>
      <c r="V29" s="316"/>
      <c r="X29" s="310"/>
      <c r="Y29" s="232">
        <f t="shared" si="1"/>
        <v>0</v>
      </c>
    </row>
    <row r="30" spans="1:25" ht="20.100000000000001" customHeight="1" x14ac:dyDescent="0.2">
      <c r="A30" s="208">
        <v>19</v>
      </c>
      <c r="B30" s="179" t="s">
        <v>304</v>
      </c>
      <c r="C30" s="310"/>
      <c r="D30" s="310"/>
      <c r="E30" s="310"/>
      <c r="F30" s="195"/>
      <c r="G30" s="195"/>
      <c r="H30" s="195"/>
      <c r="I30" s="195"/>
      <c r="J30" s="310"/>
      <c r="K30" s="310"/>
      <c r="L30" s="310"/>
      <c r="M30" s="310"/>
      <c r="N30" s="195"/>
      <c r="O30" s="195"/>
      <c r="P30" s="310"/>
      <c r="Q30" s="310"/>
      <c r="R30" s="195"/>
      <c r="S30" s="195"/>
      <c r="T30" s="195"/>
      <c r="U30" s="232">
        <f t="shared" si="0"/>
        <v>0</v>
      </c>
      <c r="V30" s="316"/>
      <c r="X30" s="310"/>
      <c r="Y30" s="232">
        <f t="shared" si="1"/>
        <v>0</v>
      </c>
    </row>
    <row r="31" spans="1:25" ht="20.100000000000001" customHeight="1" x14ac:dyDescent="0.25">
      <c r="A31" s="33">
        <v>20</v>
      </c>
      <c r="B31" s="30" t="s">
        <v>186</v>
      </c>
      <c r="C31" s="310"/>
      <c r="D31" s="310"/>
      <c r="E31" s="310"/>
      <c r="F31" s="195"/>
      <c r="G31" s="195"/>
      <c r="H31" s="195"/>
      <c r="I31" s="195"/>
      <c r="J31" s="310"/>
      <c r="K31" s="310"/>
      <c r="L31" s="310"/>
      <c r="M31" s="310"/>
      <c r="N31" s="195"/>
      <c r="O31" s="195"/>
      <c r="P31" s="310"/>
      <c r="Q31" s="310"/>
      <c r="R31" s="195"/>
      <c r="S31" s="195"/>
      <c r="T31" s="195"/>
      <c r="U31" s="319">
        <f t="shared" si="0"/>
        <v>0</v>
      </c>
      <c r="V31" s="316"/>
      <c r="X31" s="310"/>
      <c r="Y31" s="232">
        <f t="shared" si="1"/>
        <v>0</v>
      </c>
    </row>
    <row r="32" spans="1:25" ht="20.100000000000001" customHeight="1" x14ac:dyDescent="0.2">
      <c r="A32" s="33">
        <v>21</v>
      </c>
      <c r="B32" s="179" t="s">
        <v>305</v>
      </c>
      <c r="C32" s="310"/>
      <c r="D32" s="310"/>
      <c r="E32" s="310"/>
      <c r="F32" s="195"/>
      <c r="G32" s="195"/>
      <c r="H32" s="195"/>
      <c r="I32" s="195"/>
      <c r="J32" s="310"/>
      <c r="K32" s="310"/>
      <c r="L32" s="310"/>
      <c r="M32" s="310"/>
      <c r="N32" s="195"/>
      <c r="O32" s="195"/>
      <c r="P32" s="310"/>
      <c r="Q32" s="310"/>
      <c r="R32" s="195"/>
      <c r="S32" s="195"/>
      <c r="T32" s="195"/>
      <c r="U32" s="232">
        <f t="shared" si="0"/>
        <v>0</v>
      </c>
      <c r="V32" s="316"/>
      <c r="X32" s="310"/>
      <c r="Y32" s="232">
        <f t="shared" si="1"/>
        <v>0</v>
      </c>
    </row>
    <row r="33" spans="1:25" ht="20.100000000000001" customHeight="1" x14ac:dyDescent="0.2">
      <c r="A33" s="33">
        <v>22</v>
      </c>
      <c r="B33" s="30" t="s">
        <v>136</v>
      </c>
      <c r="C33" s="310"/>
      <c r="D33" s="310"/>
      <c r="E33" s="310"/>
      <c r="F33" s="195"/>
      <c r="G33" s="195"/>
      <c r="H33" s="195"/>
      <c r="I33" s="195"/>
      <c r="J33" s="310"/>
      <c r="K33" s="310"/>
      <c r="L33" s="310"/>
      <c r="M33" s="310"/>
      <c r="N33" s="195"/>
      <c r="O33" s="195"/>
      <c r="P33" s="310"/>
      <c r="Q33" s="310"/>
      <c r="R33" s="195"/>
      <c r="S33" s="195"/>
      <c r="T33" s="195"/>
      <c r="U33" s="232">
        <f t="shared" si="0"/>
        <v>0</v>
      </c>
      <c r="V33" s="316"/>
      <c r="X33" s="310"/>
      <c r="Y33" s="232">
        <f t="shared" si="1"/>
        <v>0</v>
      </c>
    </row>
    <row r="34" spans="1:25" ht="20.100000000000001" customHeight="1" x14ac:dyDescent="0.2">
      <c r="A34" s="33">
        <v>23</v>
      </c>
      <c r="B34" s="30" t="s">
        <v>137</v>
      </c>
      <c r="C34" s="310"/>
      <c r="D34" s="310"/>
      <c r="E34" s="310"/>
      <c r="F34" s="195"/>
      <c r="G34" s="195"/>
      <c r="H34" s="195"/>
      <c r="I34" s="195"/>
      <c r="J34" s="195"/>
      <c r="K34" s="195"/>
      <c r="L34" s="310"/>
      <c r="M34" s="310"/>
      <c r="N34" s="195"/>
      <c r="O34" s="195"/>
      <c r="P34" s="310"/>
      <c r="Q34" s="310"/>
      <c r="R34" s="195"/>
      <c r="S34" s="195"/>
      <c r="T34" s="195"/>
      <c r="U34" s="232">
        <f t="shared" si="0"/>
        <v>0</v>
      </c>
      <c r="V34" s="316"/>
      <c r="X34" s="310"/>
      <c r="Y34" s="232">
        <f t="shared" si="1"/>
        <v>0</v>
      </c>
    </row>
    <row r="35" spans="1:25" ht="20.100000000000001" customHeight="1" x14ac:dyDescent="0.2">
      <c r="A35" s="33">
        <v>24</v>
      </c>
      <c r="B35" s="30" t="s">
        <v>291</v>
      </c>
      <c r="C35" s="310"/>
      <c r="D35" s="310"/>
      <c r="E35" s="310"/>
      <c r="F35" s="195"/>
      <c r="G35" s="195"/>
      <c r="H35" s="195"/>
      <c r="I35" s="195"/>
      <c r="J35" s="195"/>
      <c r="K35" s="195"/>
      <c r="L35" s="310"/>
      <c r="M35" s="310"/>
      <c r="N35" s="195"/>
      <c r="O35" s="195"/>
      <c r="P35" s="310"/>
      <c r="Q35" s="310"/>
      <c r="R35" s="195"/>
      <c r="S35" s="195"/>
      <c r="T35" s="195"/>
      <c r="U35" s="232">
        <f t="shared" si="0"/>
        <v>0</v>
      </c>
      <c r="V35" s="316"/>
      <c r="X35" s="310"/>
      <c r="Y35" s="232">
        <f t="shared" si="1"/>
        <v>0</v>
      </c>
    </row>
    <row r="36" spans="1:25" ht="20.100000000000001" customHeight="1" x14ac:dyDescent="0.2">
      <c r="A36" s="33">
        <v>25</v>
      </c>
      <c r="B36" s="179" t="s">
        <v>306</v>
      </c>
      <c r="C36" s="310"/>
      <c r="D36" s="310"/>
      <c r="E36" s="310"/>
      <c r="F36" s="195"/>
      <c r="G36" s="195"/>
      <c r="H36" s="195"/>
      <c r="I36" s="195"/>
      <c r="J36" s="310"/>
      <c r="K36" s="310"/>
      <c r="L36" s="310"/>
      <c r="M36" s="310"/>
      <c r="N36" s="195"/>
      <c r="O36" s="195"/>
      <c r="P36" s="310"/>
      <c r="Q36" s="310"/>
      <c r="R36" s="195"/>
      <c r="S36" s="195"/>
      <c r="T36" s="195"/>
      <c r="U36" s="232">
        <f t="shared" si="0"/>
        <v>0</v>
      </c>
      <c r="V36" s="316"/>
      <c r="X36" s="310"/>
      <c r="Y36" s="232">
        <f t="shared" si="1"/>
        <v>0</v>
      </c>
    </row>
    <row r="37" spans="1:25" ht="20.100000000000001" customHeight="1" x14ac:dyDescent="0.25">
      <c r="A37" s="33">
        <v>26</v>
      </c>
      <c r="B37" s="30" t="s">
        <v>281</v>
      </c>
      <c r="C37" s="310"/>
      <c r="D37" s="310"/>
      <c r="E37" s="310"/>
      <c r="F37" s="195"/>
      <c r="G37" s="195"/>
      <c r="H37" s="195"/>
      <c r="I37" s="195"/>
      <c r="J37" s="195"/>
      <c r="K37" s="195"/>
      <c r="L37" s="310"/>
      <c r="M37" s="310"/>
      <c r="N37" s="195"/>
      <c r="O37" s="195"/>
      <c r="P37" s="310"/>
      <c r="Q37" s="310"/>
      <c r="R37" s="195"/>
      <c r="S37" s="195"/>
      <c r="T37" s="195"/>
      <c r="U37" s="319">
        <f t="shared" si="0"/>
        <v>0</v>
      </c>
      <c r="V37" s="316"/>
      <c r="X37" s="310"/>
      <c r="Y37" s="232">
        <f t="shared" si="1"/>
        <v>0</v>
      </c>
    </row>
    <row r="38" spans="1:25" ht="20.100000000000001" customHeight="1" x14ac:dyDescent="0.2">
      <c r="A38" s="33">
        <v>27</v>
      </c>
      <c r="B38" s="30" t="s">
        <v>138</v>
      </c>
      <c r="C38" s="310"/>
      <c r="D38" s="310"/>
      <c r="E38" s="310"/>
      <c r="F38" s="195"/>
      <c r="G38" s="195"/>
      <c r="H38" s="195"/>
      <c r="I38" s="195"/>
      <c r="J38" s="195"/>
      <c r="K38" s="195"/>
      <c r="L38" s="310"/>
      <c r="M38" s="310"/>
      <c r="N38" s="195"/>
      <c r="O38" s="195"/>
      <c r="P38" s="310"/>
      <c r="Q38" s="310"/>
      <c r="R38" s="195"/>
      <c r="S38" s="195"/>
      <c r="T38" s="195"/>
      <c r="U38" s="232">
        <f t="shared" si="0"/>
        <v>0</v>
      </c>
      <c r="V38" s="316"/>
      <c r="X38" s="310"/>
      <c r="Y38" s="232">
        <f t="shared" si="1"/>
        <v>0</v>
      </c>
    </row>
    <row r="39" spans="1:25" ht="20.100000000000001" customHeight="1" x14ac:dyDescent="0.2">
      <c r="A39" s="33">
        <v>28</v>
      </c>
      <c r="B39" s="30" t="s">
        <v>139</v>
      </c>
      <c r="C39" s="310"/>
      <c r="D39" s="310"/>
      <c r="E39" s="310"/>
      <c r="F39" s="195"/>
      <c r="G39" s="195"/>
      <c r="H39" s="195"/>
      <c r="I39" s="195"/>
      <c r="J39" s="195"/>
      <c r="K39" s="195"/>
      <c r="L39" s="310"/>
      <c r="M39" s="310"/>
      <c r="N39" s="195"/>
      <c r="O39" s="195"/>
      <c r="P39" s="310"/>
      <c r="Q39" s="310"/>
      <c r="R39" s="195"/>
      <c r="S39" s="195"/>
      <c r="T39" s="195"/>
      <c r="U39" s="232">
        <f t="shared" si="0"/>
        <v>0</v>
      </c>
      <c r="V39" s="316"/>
      <c r="X39" s="310"/>
      <c r="Y39" s="232">
        <f t="shared" si="1"/>
        <v>0</v>
      </c>
    </row>
    <row r="40" spans="1:25" ht="20.100000000000001" customHeight="1" x14ac:dyDescent="0.2">
      <c r="A40" s="33">
        <v>29</v>
      </c>
      <c r="B40" s="313" t="s">
        <v>140</v>
      </c>
      <c r="C40" s="310"/>
      <c r="D40" s="310"/>
      <c r="E40" s="310"/>
      <c r="F40" s="195"/>
      <c r="G40" s="195"/>
      <c r="H40" s="195"/>
      <c r="I40" s="195"/>
      <c r="J40" s="195"/>
      <c r="K40" s="195"/>
      <c r="L40" s="310"/>
      <c r="M40" s="310"/>
      <c r="N40" s="195"/>
      <c r="O40" s="195"/>
      <c r="P40" s="310"/>
      <c r="Q40" s="310"/>
      <c r="R40" s="195"/>
      <c r="S40" s="195"/>
      <c r="T40" s="195"/>
      <c r="U40" s="232">
        <f t="shared" si="0"/>
        <v>0</v>
      </c>
      <c r="V40" s="316"/>
      <c r="X40" s="310"/>
      <c r="Y40" s="232">
        <f t="shared" si="1"/>
        <v>0</v>
      </c>
    </row>
    <row r="41" spans="1:25" ht="20.100000000000001" customHeight="1" x14ac:dyDescent="0.2">
      <c r="A41" s="33">
        <v>30</v>
      </c>
      <c r="B41" s="314" t="s">
        <v>283</v>
      </c>
      <c r="C41" s="310"/>
      <c r="D41" s="310"/>
      <c r="E41" s="310"/>
      <c r="F41" s="195"/>
      <c r="G41" s="195"/>
      <c r="H41" s="195"/>
      <c r="I41" s="195"/>
      <c r="J41" s="195"/>
      <c r="K41" s="195"/>
      <c r="L41" s="310"/>
      <c r="M41" s="310"/>
      <c r="N41" s="195"/>
      <c r="O41" s="195"/>
      <c r="P41" s="310"/>
      <c r="Q41" s="310"/>
      <c r="R41" s="195"/>
      <c r="S41" s="195"/>
      <c r="T41" s="195"/>
      <c r="U41" s="232">
        <f t="shared" si="0"/>
        <v>0</v>
      </c>
      <c r="V41" s="316"/>
      <c r="X41" s="310"/>
      <c r="Y41" s="232">
        <f t="shared" si="1"/>
        <v>0</v>
      </c>
    </row>
    <row r="42" spans="1:25" ht="20.100000000000001" customHeight="1" x14ac:dyDescent="0.2">
      <c r="A42" s="33">
        <v>31</v>
      </c>
      <c r="B42" s="314" t="s">
        <v>307</v>
      </c>
      <c r="C42" s="310"/>
      <c r="D42" s="310"/>
      <c r="E42" s="310"/>
      <c r="F42" s="195"/>
      <c r="G42" s="195"/>
      <c r="H42" s="195"/>
      <c r="I42" s="195"/>
      <c r="J42" s="310"/>
      <c r="K42" s="310"/>
      <c r="L42" s="310"/>
      <c r="M42" s="310"/>
      <c r="N42" s="195"/>
      <c r="O42" s="195"/>
      <c r="P42" s="310"/>
      <c r="Q42" s="310"/>
      <c r="R42" s="195"/>
      <c r="S42" s="195"/>
      <c r="T42" s="195"/>
      <c r="U42" s="232">
        <f t="shared" si="0"/>
        <v>0</v>
      </c>
      <c r="V42" s="316"/>
      <c r="X42" s="310"/>
      <c r="Y42" s="232">
        <f t="shared" si="1"/>
        <v>0</v>
      </c>
    </row>
    <row r="43" spans="1:25" ht="20.100000000000001" customHeight="1" x14ac:dyDescent="0.2">
      <c r="A43" s="33">
        <v>32</v>
      </c>
      <c r="B43" s="30" t="s">
        <v>141</v>
      </c>
      <c r="C43" s="310"/>
      <c r="D43" s="310"/>
      <c r="E43" s="310"/>
      <c r="F43" s="195"/>
      <c r="G43" s="195"/>
      <c r="H43" s="195"/>
      <c r="I43" s="195"/>
      <c r="J43" s="195"/>
      <c r="K43" s="195"/>
      <c r="L43" s="310"/>
      <c r="M43" s="310"/>
      <c r="N43" s="195"/>
      <c r="O43" s="195"/>
      <c r="P43" s="310"/>
      <c r="Q43" s="310"/>
      <c r="R43" s="195"/>
      <c r="S43" s="195"/>
      <c r="T43" s="195"/>
      <c r="U43" s="232">
        <f t="shared" si="0"/>
        <v>0</v>
      </c>
      <c r="V43" s="316"/>
      <c r="X43" s="310"/>
      <c r="Y43" s="232">
        <f t="shared" si="1"/>
        <v>0</v>
      </c>
    </row>
    <row r="44" spans="1:25" ht="20.100000000000001" customHeight="1" x14ac:dyDescent="0.2">
      <c r="A44" s="33">
        <v>33</v>
      </c>
      <c r="B44" s="30" t="s">
        <v>142</v>
      </c>
      <c r="C44" s="310"/>
      <c r="D44" s="310"/>
      <c r="E44" s="310"/>
      <c r="F44" s="195"/>
      <c r="G44" s="195"/>
      <c r="H44" s="195"/>
      <c r="I44" s="195"/>
      <c r="J44" s="195"/>
      <c r="K44" s="195"/>
      <c r="L44" s="310"/>
      <c r="M44" s="310"/>
      <c r="N44" s="195"/>
      <c r="O44" s="195"/>
      <c r="P44" s="310"/>
      <c r="Q44" s="310"/>
      <c r="R44" s="195"/>
      <c r="S44" s="195"/>
      <c r="T44" s="195"/>
      <c r="U44" s="232">
        <f t="shared" ref="U44:U60" si="2">SUM(C44:T44)</f>
        <v>0</v>
      </c>
      <c r="V44" s="316"/>
      <c r="X44" s="310"/>
      <c r="Y44" s="232">
        <f t="shared" si="1"/>
        <v>0</v>
      </c>
    </row>
    <row r="45" spans="1:25" ht="20.100000000000001" customHeight="1" x14ac:dyDescent="0.2">
      <c r="A45" s="33">
        <v>34</v>
      </c>
      <c r="B45" s="30" t="s">
        <v>143</v>
      </c>
      <c r="C45" s="310"/>
      <c r="D45" s="310"/>
      <c r="E45" s="310"/>
      <c r="F45" s="195"/>
      <c r="G45" s="195"/>
      <c r="H45" s="195"/>
      <c r="I45" s="195"/>
      <c r="J45" s="195"/>
      <c r="K45" s="195"/>
      <c r="L45" s="310"/>
      <c r="M45" s="310"/>
      <c r="N45" s="195"/>
      <c r="O45" s="195"/>
      <c r="P45" s="310"/>
      <c r="Q45" s="310"/>
      <c r="R45" s="195"/>
      <c r="S45" s="195"/>
      <c r="T45" s="195"/>
      <c r="U45" s="232">
        <f t="shared" si="2"/>
        <v>0</v>
      </c>
      <c r="V45" s="316"/>
      <c r="X45" s="310"/>
      <c r="Y45" s="232">
        <f t="shared" si="1"/>
        <v>0</v>
      </c>
    </row>
    <row r="46" spans="1:25" ht="20.100000000000001" customHeight="1" x14ac:dyDescent="0.2">
      <c r="A46" s="33">
        <v>35</v>
      </c>
      <c r="B46" s="179" t="s">
        <v>309</v>
      </c>
      <c r="C46" s="310"/>
      <c r="D46" s="310"/>
      <c r="E46" s="310"/>
      <c r="F46" s="195"/>
      <c r="G46" s="195"/>
      <c r="H46" s="195"/>
      <c r="I46" s="195"/>
      <c r="J46" s="195"/>
      <c r="K46" s="195"/>
      <c r="L46" s="310"/>
      <c r="M46" s="310"/>
      <c r="N46" s="195"/>
      <c r="O46" s="195"/>
      <c r="P46" s="310"/>
      <c r="Q46" s="310"/>
      <c r="R46" s="195"/>
      <c r="S46" s="195"/>
      <c r="T46" s="195"/>
      <c r="U46" s="232">
        <f t="shared" si="2"/>
        <v>0</v>
      </c>
      <c r="V46" s="316"/>
      <c r="X46" s="310"/>
      <c r="Y46" s="232">
        <f t="shared" si="1"/>
        <v>0</v>
      </c>
    </row>
    <row r="47" spans="1:25" ht="20.100000000000001" customHeight="1" x14ac:dyDescent="0.2">
      <c r="A47" s="33">
        <v>36</v>
      </c>
      <c r="B47" s="30" t="s">
        <v>144</v>
      </c>
      <c r="C47" s="310"/>
      <c r="D47" s="310"/>
      <c r="E47" s="310"/>
      <c r="F47" s="195"/>
      <c r="G47" s="195"/>
      <c r="H47" s="195"/>
      <c r="I47" s="195"/>
      <c r="J47" s="195"/>
      <c r="K47" s="195"/>
      <c r="L47" s="310"/>
      <c r="M47" s="310"/>
      <c r="N47" s="195"/>
      <c r="O47" s="195"/>
      <c r="P47" s="310"/>
      <c r="Q47" s="310"/>
      <c r="R47" s="195"/>
      <c r="S47" s="195"/>
      <c r="T47" s="195"/>
      <c r="U47" s="232">
        <f t="shared" si="2"/>
        <v>0</v>
      </c>
      <c r="V47" s="316"/>
      <c r="X47" s="310"/>
      <c r="Y47" s="232">
        <f t="shared" si="1"/>
        <v>0</v>
      </c>
    </row>
    <row r="48" spans="1:25" ht="20.100000000000001" customHeight="1" x14ac:dyDescent="0.2">
      <c r="A48" s="33">
        <v>37</v>
      </c>
      <c r="B48" s="179" t="s">
        <v>311</v>
      </c>
      <c r="C48" s="310"/>
      <c r="D48" s="310"/>
      <c r="E48" s="310"/>
      <c r="F48" s="195"/>
      <c r="G48" s="195"/>
      <c r="H48" s="195"/>
      <c r="I48" s="195"/>
      <c r="J48" s="195"/>
      <c r="K48" s="195"/>
      <c r="L48" s="310"/>
      <c r="M48" s="310"/>
      <c r="N48" s="195"/>
      <c r="O48" s="195"/>
      <c r="P48" s="310"/>
      <c r="Q48" s="310"/>
      <c r="R48" s="195"/>
      <c r="S48" s="195"/>
      <c r="T48" s="195"/>
      <c r="U48" s="232">
        <f t="shared" si="2"/>
        <v>0</v>
      </c>
      <c r="V48" s="316"/>
      <c r="X48" s="310"/>
      <c r="Y48" s="232">
        <f t="shared" si="1"/>
        <v>0</v>
      </c>
    </row>
    <row r="49" spans="1:25" ht="20.100000000000001" customHeight="1" x14ac:dyDescent="0.2">
      <c r="A49" s="33">
        <v>38</v>
      </c>
      <c r="B49" s="179" t="s">
        <v>308</v>
      </c>
      <c r="C49" s="310"/>
      <c r="D49" s="310"/>
      <c r="E49" s="310"/>
      <c r="F49" s="195"/>
      <c r="G49" s="195"/>
      <c r="H49" s="195"/>
      <c r="I49" s="195"/>
      <c r="J49" s="195"/>
      <c r="K49" s="195"/>
      <c r="L49" s="310"/>
      <c r="M49" s="310"/>
      <c r="N49" s="195"/>
      <c r="O49" s="195"/>
      <c r="P49" s="310"/>
      <c r="Q49" s="310"/>
      <c r="R49" s="195"/>
      <c r="S49" s="195"/>
      <c r="T49" s="195"/>
      <c r="U49" s="232">
        <f t="shared" si="2"/>
        <v>0</v>
      </c>
      <c r="V49" s="316"/>
      <c r="X49" s="310"/>
      <c r="Y49" s="232">
        <f t="shared" si="1"/>
        <v>0</v>
      </c>
    </row>
    <row r="50" spans="1:25" ht="20.100000000000001" customHeight="1" x14ac:dyDescent="0.2">
      <c r="A50" s="33">
        <v>39</v>
      </c>
      <c r="B50" s="30" t="s">
        <v>146</v>
      </c>
      <c r="C50" s="310"/>
      <c r="D50" s="310"/>
      <c r="E50" s="310"/>
      <c r="F50" s="195"/>
      <c r="G50" s="195"/>
      <c r="H50" s="195"/>
      <c r="I50" s="195"/>
      <c r="J50" s="195"/>
      <c r="K50" s="195"/>
      <c r="L50" s="310"/>
      <c r="M50" s="310"/>
      <c r="N50" s="195"/>
      <c r="O50" s="195"/>
      <c r="P50" s="310"/>
      <c r="Q50" s="310"/>
      <c r="R50" s="195"/>
      <c r="S50" s="195"/>
      <c r="T50" s="195"/>
      <c r="U50" s="232">
        <f t="shared" si="2"/>
        <v>0</v>
      </c>
      <c r="V50" s="316"/>
      <c r="X50" s="310"/>
      <c r="Y50" s="195"/>
    </row>
    <row r="51" spans="1:25" ht="20.100000000000001" customHeight="1" x14ac:dyDescent="0.2">
      <c r="A51" s="33">
        <v>40</v>
      </c>
      <c r="B51" s="179" t="s">
        <v>312</v>
      </c>
      <c r="C51" s="310"/>
      <c r="D51" s="310"/>
      <c r="E51" s="310"/>
      <c r="F51" s="195"/>
      <c r="G51" s="195"/>
      <c r="H51" s="195"/>
      <c r="I51" s="195"/>
      <c r="J51" s="195"/>
      <c r="K51" s="195"/>
      <c r="L51" s="310"/>
      <c r="M51" s="310"/>
      <c r="N51" s="195"/>
      <c r="O51" s="195"/>
      <c r="P51" s="310"/>
      <c r="Q51" s="310"/>
      <c r="R51" s="195"/>
      <c r="S51" s="195"/>
      <c r="T51" s="195"/>
      <c r="U51" s="232">
        <f t="shared" si="2"/>
        <v>0</v>
      </c>
      <c r="V51" s="316"/>
      <c r="X51" s="310"/>
      <c r="Y51" s="195"/>
    </row>
    <row r="52" spans="1:25" ht="20.100000000000001" customHeight="1" x14ac:dyDescent="0.2">
      <c r="A52" s="33">
        <v>41</v>
      </c>
      <c r="B52" s="312" t="s">
        <v>318</v>
      </c>
      <c r="C52" s="310"/>
      <c r="D52" s="310"/>
      <c r="E52" s="310"/>
      <c r="F52" s="195"/>
      <c r="G52" s="195"/>
      <c r="H52" s="195"/>
      <c r="I52" s="195"/>
      <c r="J52" s="195"/>
      <c r="K52" s="195"/>
      <c r="L52" s="310"/>
      <c r="M52" s="310"/>
      <c r="N52" s="195"/>
      <c r="O52" s="195"/>
      <c r="P52" s="310"/>
      <c r="Q52" s="310"/>
      <c r="R52" s="195"/>
      <c r="S52" s="195"/>
      <c r="T52" s="195"/>
      <c r="U52" s="232">
        <f t="shared" si="2"/>
        <v>0</v>
      </c>
      <c r="V52" s="316"/>
      <c r="X52" s="310"/>
      <c r="Y52" s="195"/>
    </row>
    <row r="53" spans="1:25" ht="20.100000000000001" customHeight="1" x14ac:dyDescent="0.2">
      <c r="A53" s="33">
        <v>42</v>
      </c>
      <c r="B53" s="305" t="s">
        <v>187</v>
      </c>
      <c r="C53" s="310"/>
      <c r="D53" s="310"/>
      <c r="E53" s="310"/>
      <c r="F53" s="195"/>
      <c r="G53" s="195"/>
      <c r="H53" s="195"/>
      <c r="I53" s="195"/>
      <c r="J53" s="310"/>
      <c r="K53" s="310"/>
      <c r="L53" s="310"/>
      <c r="M53" s="310"/>
      <c r="N53" s="195"/>
      <c r="O53" s="195"/>
      <c r="P53" s="310"/>
      <c r="Q53" s="310"/>
      <c r="R53" s="195"/>
      <c r="S53" s="195"/>
      <c r="T53" s="195"/>
      <c r="U53" s="232">
        <f t="shared" si="2"/>
        <v>0</v>
      </c>
      <c r="V53" s="316"/>
      <c r="X53" s="310"/>
      <c r="Y53" s="195"/>
    </row>
    <row r="54" spans="1:25" ht="20.100000000000001" customHeight="1" x14ac:dyDescent="0.2">
      <c r="A54" s="33">
        <v>43</v>
      </c>
      <c r="B54" s="30" t="s">
        <v>190</v>
      </c>
      <c r="C54" s="310"/>
      <c r="D54" s="310"/>
      <c r="E54" s="310"/>
      <c r="F54" s="195"/>
      <c r="G54" s="195"/>
      <c r="H54" s="195"/>
      <c r="I54" s="195"/>
      <c r="J54" s="315"/>
      <c r="K54" s="315"/>
      <c r="L54" s="310"/>
      <c r="M54" s="310"/>
      <c r="N54" s="195"/>
      <c r="O54" s="195"/>
      <c r="P54" s="310"/>
      <c r="Q54" s="310"/>
      <c r="R54" s="195"/>
      <c r="S54" s="195"/>
      <c r="T54" s="195"/>
      <c r="U54" s="232">
        <f t="shared" si="2"/>
        <v>0</v>
      </c>
      <c r="V54" s="316"/>
      <c r="X54" s="310"/>
      <c r="Y54" s="195"/>
    </row>
    <row r="55" spans="1:25" ht="20.100000000000001" customHeight="1" x14ac:dyDescent="0.2">
      <c r="A55" s="33">
        <v>44</v>
      </c>
      <c r="B55" s="179" t="s">
        <v>284</v>
      </c>
      <c r="C55" s="195"/>
      <c r="D55" s="310"/>
      <c r="E55" s="310"/>
      <c r="F55" s="195"/>
      <c r="G55" s="195"/>
      <c r="H55" s="195"/>
      <c r="I55" s="195"/>
      <c r="J55" s="195"/>
      <c r="K55" s="195"/>
      <c r="L55" s="310"/>
      <c r="M55" s="310"/>
      <c r="N55" s="195"/>
      <c r="O55" s="195"/>
      <c r="P55" s="310"/>
      <c r="Q55" s="310"/>
      <c r="R55" s="195"/>
      <c r="S55" s="195"/>
      <c r="T55" s="195"/>
      <c r="U55" s="232">
        <f t="shared" si="2"/>
        <v>0</v>
      </c>
      <c r="V55" s="316"/>
      <c r="X55" s="310"/>
      <c r="Y55" s="195"/>
    </row>
    <row r="56" spans="1:25" ht="20.100000000000001" customHeight="1" x14ac:dyDescent="0.2">
      <c r="A56" s="33">
        <v>45</v>
      </c>
      <c r="B56" s="207" t="s">
        <v>310</v>
      </c>
      <c r="C56" s="195"/>
      <c r="D56" s="195"/>
      <c r="E56" s="310"/>
      <c r="F56" s="195"/>
      <c r="G56" s="195"/>
      <c r="H56" s="195"/>
      <c r="I56" s="195"/>
      <c r="J56" s="195"/>
      <c r="K56" s="195"/>
      <c r="L56" s="310"/>
      <c r="M56" s="310"/>
      <c r="N56" s="195"/>
      <c r="O56" s="195"/>
      <c r="P56" s="310"/>
      <c r="Q56" s="310"/>
      <c r="R56" s="195"/>
      <c r="S56" s="195"/>
      <c r="T56" s="195"/>
      <c r="U56" s="232">
        <f t="shared" si="2"/>
        <v>0</v>
      </c>
      <c r="V56" s="316"/>
      <c r="X56" s="310"/>
      <c r="Y56" s="195"/>
    </row>
    <row r="57" spans="1:25" ht="20.100000000000001" customHeight="1" x14ac:dyDescent="0.2">
      <c r="A57" s="209">
        <v>46</v>
      </c>
      <c r="B57" s="211" t="s">
        <v>145</v>
      </c>
      <c r="C57" s="195"/>
      <c r="D57" s="195"/>
      <c r="E57" s="310"/>
      <c r="F57" s="195"/>
      <c r="G57" s="195"/>
      <c r="H57" s="195"/>
      <c r="I57" s="195"/>
      <c r="J57" s="195"/>
      <c r="K57" s="195"/>
      <c r="L57" s="310"/>
      <c r="M57" s="310"/>
      <c r="N57" s="195"/>
      <c r="O57" s="195"/>
      <c r="P57" s="310"/>
      <c r="Q57" s="310"/>
      <c r="R57" s="195"/>
      <c r="S57" s="195"/>
      <c r="T57" s="195"/>
      <c r="U57" s="232">
        <f t="shared" si="2"/>
        <v>0</v>
      </c>
      <c r="V57" s="316"/>
      <c r="X57" s="310"/>
      <c r="Y57" s="195"/>
    </row>
    <row r="58" spans="1:25" ht="20.100000000000001" customHeight="1" x14ac:dyDescent="0.2">
      <c r="A58" s="209">
        <v>47</v>
      </c>
      <c r="B58" s="301" t="s">
        <v>356</v>
      </c>
      <c r="C58" s="243"/>
      <c r="D58" s="195"/>
      <c r="E58" s="310"/>
      <c r="F58" s="195"/>
      <c r="G58" s="195"/>
      <c r="H58" s="195"/>
      <c r="I58" s="195"/>
      <c r="J58" s="195"/>
      <c r="K58" s="195"/>
      <c r="L58" s="310"/>
      <c r="M58" s="310"/>
      <c r="N58" s="195"/>
      <c r="O58" s="195"/>
      <c r="P58" s="310"/>
      <c r="Q58" s="310"/>
      <c r="R58" s="195"/>
      <c r="S58" s="195"/>
      <c r="T58" s="195"/>
      <c r="U58" s="232">
        <f t="shared" si="2"/>
        <v>0</v>
      </c>
      <c r="V58" s="316"/>
      <c r="X58" s="310"/>
      <c r="Y58" s="195"/>
    </row>
    <row r="59" spans="1:25" ht="20.100000000000001" customHeight="1" x14ac:dyDescent="0.2">
      <c r="A59" s="209">
        <v>48</v>
      </c>
      <c r="B59" s="301" t="s">
        <v>355</v>
      </c>
      <c r="C59" s="243"/>
      <c r="D59" s="195"/>
      <c r="E59" s="310"/>
      <c r="F59" s="195"/>
      <c r="G59" s="195"/>
      <c r="H59" s="195"/>
      <c r="I59" s="195"/>
      <c r="J59" s="195"/>
      <c r="K59" s="195"/>
      <c r="L59" s="310"/>
      <c r="M59" s="310"/>
      <c r="N59" s="195"/>
      <c r="O59" s="195"/>
      <c r="P59" s="310"/>
      <c r="Q59" s="310"/>
      <c r="R59" s="195"/>
      <c r="S59" s="195"/>
      <c r="T59" s="195"/>
      <c r="U59" s="232">
        <f t="shared" si="2"/>
        <v>0</v>
      </c>
      <c r="V59" s="316"/>
      <c r="X59" s="310"/>
      <c r="Y59" s="195"/>
    </row>
    <row r="60" spans="1:25" ht="20.100000000000001" customHeight="1" x14ac:dyDescent="0.2">
      <c r="A60" s="209">
        <v>49</v>
      </c>
      <c r="B60" s="301" t="s">
        <v>357</v>
      </c>
      <c r="C60" s="243"/>
      <c r="D60" s="195"/>
      <c r="E60" s="310"/>
      <c r="F60" s="195"/>
      <c r="G60" s="195"/>
      <c r="H60" s="195"/>
      <c r="I60" s="195"/>
      <c r="J60" s="302"/>
      <c r="K60" s="302"/>
      <c r="L60" s="310"/>
      <c r="M60" s="310"/>
      <c r="N60" s="195"/>
      <c r="O60" s="195"/>
      <c r="P60" s="310"/>
      <c r="Q60" s="310"/>
      <c r="R60" s="195"/>
      <c r="S60" s="195"/>
      <c r="T60" s="195"/>
      <c r="U60" s="232">
        <f t="shared" si="2"/>
        <v>0</v>
      </c>
      <c r="V60" s="316"/>
      <c r="X60" s="310"/>
      <c r="Y60" s="195"/>
    </row>
    <row r="61" spans="1:25" ht="20.100000000000001" customHeight="1" x14ac:dyDescent="0.25">
      <c r="A61" s="33">
        <v>50</v>
      </c>
      <c r="B61" s="210" t="s">
        <v>316</v>
      </c>
      <c r="C61" s="232">
        <f t="shared" ref="C61:T61" si="3">SUM(C12:C60)</f>
        <v>0</v>
      </c>
      <c r="D61" s="232">
        <f t="shared" si="3"/>
        <v>0</v>
      </c>
      <c r="E61" s="232">
        <f t="shared" si="3"/>
        <v>0</v>
      </c>
      <c r="F61" s="232">
        <f t="shared" si="3"/>
        <v>0</v>
      </c>
      <c r="G61" s="232">
        <f t="shared" si="3"/>
        <v>0</v>
      </c>
      <c r="H61" s="232">
        <f t="shared" si="3"/>
        <v>0</v>
      </c>
      <c r="I61" s="232">
        <f t="shared" si="3"/>
        <v>0</v>
      </c>
      <c r="J61" s="232">
        <f t="shared" si="3"/>
        <v>0</v>
      </c>
      <c r="K61" s="232">
        <f t="shared" si="3"/>
        <v>0</v>
      </c>
      <c r="L61" s="232">
        <f t="shared" si="3"/>
        <v>0</v>
      </c>
      <c r="M61" s="232">
        <f t="shared" si="3"/>
        <v>0</v>
      </c>
      <c r="N61" s="232">
        <f t="shared" si="3"/>
        <v>0</v>
      </c>
      <c r="O61" s="232">
        <f t="shared" si="3"/>
        <v>0</v>
      </c>
      <c r="P61" s="232">
        <f t="shared" si="3"/>
        <v>0</v>
      </c>
      <c r="Q61" s="232">
        <f t="shared" si="3"/>
        <v>0</v>
      </c>
      <c r="R61" s="232">
        <f t="shared" si="3"/>
        <v>0</v>
      </c>
      <c r="S61" s="232">
        <f t="shared" si="3"/>
        <v>0</v>
      </c>
      <c r="T61" s="232">
        <f t="shared" si="3"/>
        <v>0</v>
      </c>
      <c r="U61" s="232">
        <f>SUM(C61:T61)</f>
        <v>0</v>
      </c>
      <c r="W61" s="85">
        <f>U61-P61</f>
        <v>0</v>
      </c>
      <c r="X61" s="232">
        <f>SUM(X12:X60)</f>
        <v>0</v>
      </c>
      <c r="Y61" s="232">
        <f>SUM(Y12:Y60)</f>
        <v>0</v>
      </c>
    </row>
    <row r="62" spans="1:25" ht="20.100000000000001" customHeight="1" x14ac:dyDescent="0.2">
      <c r="A62" s="91"/>
      <c r="B62" s="92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Y62" s="308" t="e">
        <f>+Y61/X61</f>
        <v>#DIV/0!</v>
      </c>
    </row>
    <row r="63" spans="1:25" ht="20.100000000000001" customHeight="1" x14ac:dyDescent="0.25">
      <c r="A63" s="93"/>
      <c r="B63" s="94" t="s">
        <v>147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</row>
    <row r="64" spans="1:25" ht="20.100000000000001" customHeight="1" x14ac:dyDescent="0.2">
      <c r="A64" s="33">
        <v>51</v>
      </c>
      <c r="B64" s="30" t="s">
        <v>148</v>
      </c>
      <c r="C64" s="232" t="str">
        <f>IF($W$61=0," ",ROUND(($P61*'SCH B6 &amp; B7'!$B24),0))</f>
        <v xml:space="preserve"> </v>
      </c>
      <c r="D64" s="232" t="str">
        <f>IF($W$61=0," ",ROUND(($P61*'SCH B6 &amp; B7'!$B25),0))</f>
        <v xml:space="preserve"> </v>
      </c>
      <c r="E64" s="232" t="str">
        <f>IF($W$61=0," ",ROUND(($P61*'SCH B6 &amp; B7'!$B26),0))</f>
        <v xml:space="preserve"> </v>
      </c>
      <c r="F64" s="232" t="str">
        <f>IF($W$61=0," ",ROUND(($P61*'SCH B6 &amp; B7'!$B27),0))</f>
        <v xml:space="preserve"> </v>
      </c>
      <c r="G64" s="232" t="str">
        <f>IF($W$61=0," ",ROUND(($P61*'SCH B6 &amp; B7'!$B28),0))</f>
        <v xml:space="preserve"> </v>
      </c>
      <c r="H64" s="232" t="str">
        <f>IF($W$61=0," ",ROUND(($P61*'SCH B6 &amp; B7'!$B29),0))</f>
        <v xml:space="preserve"> </v>
      </c>
      <c r="I64" s="232" t="str">
        <f>IF($W$61=0," ",ROUND(($P61*'SCH B6 &amp; B7'!$B30),0))</f>
        <v xml:space="preserve"> </v>
      </c>
      <c r="J64" s="232" t="str">
        <f>IF($W$61=0," ",ROUND(($P61*'SCH B6 &amp; B7'!$B31),0))</f>
        <v xml:space="preserve"> </v>
      </c>
      <c r="K64" s="232" t="str">
        <f>IF($W$61=0," ",ROUND(($P61*'SCH B6 &amp; B7'!$B32),0))</f>
        <v xml:space="preserve"> </v>
      </c>
      <c r="L64" s="232" t="str">
        <f>IF($W$61=0," ",ROUND(($P61*'SCH B6 &amp; B7'!$B33),0))</f>
        <v xml:space="preserve"> </v>
      </c>
      <c r="M64" s="232" t="str">
        <f>IF($W$61=0," ",ROUND(($P61*'SCH B6 &amp; B7'!$B34),0))</f>
        <v xml:space="preserve"> </v>
      </c>
      <c r="N64" s="232" t="str">
        <f>IF($W$61=0," ",ROUND(($P61*'SCH B6 &amp; B7'!$B35),0))</f>
        <v xml:space="preserve"> </v>
      </c>
      <c r="O64" s="232" t="str">
        <f>IF($W$61=0," ",ROUND(($P61*'SCH B6 &amp; B7'!$B36),0))</f>
        <v xml:space="preserve"> </v>
      </c>
      <c r="P64" s="232">
        <f>ROUND(($P61*-1),0)</f>
        <v>0</v>
      </c>
      <c r="Q64" s="232" t="str">
        <f>IF($W$61=0," ",ROUND(($P61*'SCH B6 &amp; B7'!$B40),0))</f>
        <v xml:space="preserve"> </v>
      </c>
      <c r="R64" s="232" t="str">
        <f>IF($W$61=0," ",ROUND(($P61*'SCH B6 &amp; B7'!$B39),0))</f>
        <v xml:space="preserve"> </v>
      </c>
      <c r="S64" s="232" t="str">
        <f>IF($W$61=0," ",ROUND(($P61*'SCH B6 &amp; B7'!$B38),0))</f>
        <v xml:space="preserve"> </v>
      </c>
      <c r="T64" s="232" t="str">
        <f>IF($W$61=0," ",ROUND(($P61*'SCH B6 &amp; B7'!$B37),0))</f>
        <v xml:space="preserve"> </v>
      </c>
      <c r="U64" s="232">
        <f>ROUND(SUM($C$64:$T$64)*(-1),0)</f>
        <v>0</v>
      </c>
    </row>
    <row r="65" spans="1:21" ht="20.100000000000001" customHeight="1" x14ac:dyDescent="0.2">
      <c r="A65" s="33">
        <v>52</v>
      </c>
      <c r="B65" s="30" t="s">
        <v>235</v>
      </c>
      <c r="C65" s="232">
        <f>ROUND((SUM($Q61:$Q64)*'SCH B6 &amp; B7'!C24),0)</f>
        <v>0</v>
      </c>
      <c r="D65" s="232">
        <f>ROUND((SUM($Q61:Q64)*'SCH B6 &amp; B7'!C25),0)</f>
        <v>0</v>
      </c>
      <c r="E65" s="232">
        <f>ROUND((SUM($Q61:Q64)*'SCH B6 &amp; B7'!C26),0)</f>
        <v>0</v>
      </c>
      <c r="F65" s="232">
        <f>ROUND((SUM($Q61:Q64)*'SCH B6 &amp; B7'!C27),0)</f>
        <v>0</v>
      </c>
      <c r="G65" s="232">
        <f>ROUND((SUM($Q61:Q64)*'SCH B6 &amp; B7'!C28),0)</f>
        <v>0</v>
      </c>
      <c r="H65" s="232">
        <f>ROUND((SUM($Q61:Q64)*'SCH B6 &amp; B7'!C29),0)</f>
        <v>0</v>
      </c>
      <c r="I65" s="232">
        <f>ROUND((SUM($Q61:Q64)*'SCH B6 &amp; B7'!C30),0)</f>
        <v>0</v>
      </c>
      <c r="J65" s="232">
        <f>ROUND((SUM($Q61:Q64)*'SCH B6 &amp; B7'!C31),0)</f>
        <v>0</v>
      </c>
      <c r="K65" s="232">
        <f>ROUND((SUM($Q61:Q64)*'SCH B6 &amp; B7'!C32),0)</f>
        <v>0</v>
      </c>
      <c r="L65" s="232">
        <f>ROUND((SUM($Q61:Q64)*'SCH B6 &amp; B7'!C33),0)</f>
        <v>0</v>
      </c>
      <c r="M65" s="232">
        <f>ROUND((SUM($Q61:Q64)*'SCH B6 &amp; B7'!C34),0)</f>
        <v>0</v>
      </c>
      <c r="N65" s="232">
        <f>ROUND((SUM($Q61:Q64)*'SCH B6 &amp; B7'!C35),0)</f>
        <v>0</v>
      </c>
      <c r="O65" s="232">
        <f>ROUND((SUM($Q61:Q64)*'SCH B6 &amp; B7'!C36),0)</f>
        <v>0</v>
      </c>
      <c r="P65" s="139"/>
      <c r="Q65" s="232">
        <f>ROUND(((SUM(Q61:Q64))*-1),0)</f>
        <v>0</v>
      </c>
      <c r="R65" s="232">
        <f>ROUND((SUM($Q61:Q64)*'SCH B6 &amp; B7'!C39),0)</f>
        <v>0</v>
      </c>
      <c r="S65" s="232">
        <f>ROUND((SUM($Q61:Q64)*'SCH B6 &amp; B7'!C38),0)</f>
        <v>0</v>
      </c>
      <c r="T65" s="232">
        <f>ROUND((SUM($Q61:Q64)*'SCH B6 &amp; B7'!C37),0)</f>
        <v>0</v>
      </c>
      <c r="U65" s="232">
        <f>ROUND(SUM($C$65:$T$65),0)</f>
        <v>0</v>
      </c>
    </row>
    <row r="66" spans="1:21" ht="20.100000000000001" customHeight="1" x14ac:dyDescent="0.2">
      <c r="A66" s="33">
        <v>53</v>
      </c>
      <c r="B66" s="30" t="s">
        <v>149</v>
      </c>
      <c r="C66" s="232">
        <f>ROUND((SUM($R61:$R65)*'SCH B6 &amp; B7'!D24),0)</f>
        <v>0</v>
      </c>
      <c r="D66" s="232">
        <f>ROUND((SUM($R61:R65)*'SCH B6 &amp; B7'!D25),0)</f>
        <v>0</v>
      </c>
      <c r="E66" s="232">
        <f>ROUND((SUM($R61:R65)*'SCH B6 &amp; B7'!D26),0)</f>
        <v>0</v>
      </c>
      <c r="F66" s="232">
        <f>ROUND((SUM($R61:R65)*'SCH B6 &amp; B7'!D27),0)</f>
        <v>0</v>
      </c>
      <c r="G66" s="232">
        <f>ROUND((SUM($R61:R65)*'SCH B6 &amp; B7'!D28),0)</f>
        <v>0</v>
      </c>
      <c r="H66" s="232">
        <f>ROUND((SUM($R61:R65)*'SCH B6 &amp; B7'!D29),0)</f>
        <v>0</v>
      </c>
      <c r="I66" s="232">
        <f>ROUND((SUM($R61:R65)*'SCH B6 &amp; B7'!D30),0)</f>
        <v>0</v>
      </c>
      <c r="J66" s="232">
        <f>ROUND((SUM($R61:R65)*'SCH B6 &amp; B7'!D31),0)</f>
        <v>0</v>
      </c>
      <c r="K66" s="232">
        <f>ROUND((SUM($R61:R65)*'SCH B6 &amp; B7'!D32),0)</f>
        <v>0</v>
      </c>
      <c r="L66" s="232">
        <f>ROUND((SUM($R61:R65)*'SCH B6 &amp; B7'!D33),0)</f>
        <v>0</v>
      </c>
      <c r="M66" s="232">
        <f>ROUND((SUM($R61:R65)*'SCH B6 &amp; B7'!D34),0)</f>
        <v>0</v>
      </c>
      <c r="N66" s="232">
        <f>ROUND((SUM($R61:R65)*'SCH B6 &amp; B7'!D35),0)</f>
        <v>0</v>
      </c>
      <c r="O66" s="232">
        <f>ROUND((SUM($R61:R65)*'SCH B6 &amp; B7'!D36),0)</f>
        <v>0</v>
      </c>
      <c r="P66" s="139"/>
      <c r="Q66" s="139"/>
      <c r="R66" s="232">
        <f>ROUND(((SUM(R61:R65))*-1),0)</f>
        <v>0</v>
      </c>
      <c r="S66" s="232">
        <f>ROUND((SUM($R61:R65)*'SCH B6 &amp; B7'!D38),0)</f>
        <v>0</v>
      </c>
      <c r="T66" s="232">
        <f>ROUND((SUM($R61:R65)*'SCH B6 &amp; B7'!D37),0)</f>
        <v>0</v>
      </c>
      <c r="U66" s="232">
        <f>ROUND(SUM($C$66:$T$66),0)</f>
        <v>0</v>
      </c>
    </row>
    <row r="67" spans="1:21" ht="20.100000000000001" customHeight="1" x14ac:dyDescent="0.2">
      <c r="A67" s="33">
        <v>54</v>
      </c>
      <c r="B67" s="30" t="s">
        <v>236</v>
      </c>
      <c r="C67" s="232">
        <f>ROUND((SUM(S61:$S66)*'SCH B6 &amp; B7'!E24),0)</f>
        <v>0</v>
      </c>
      <c r="D67" s="232">
        <f>ROUND((SUM(S61:$S66)*'SCH B6 &amp; B7'!E25),0)</f>
        <v>0</v>
      </c>
      <c r="E67" s="232">
        <f>ROUND((SUM(S61:$S66)*'SCH B6 &amp; B7'!E26),0)</f>
        <v>0</v>
      </c>
      <c r="F67" s="232">
        <f>ROUND((SUM(S61:$S66)*'SCH B6 &amp; B7'!E27),0)</f>
        <v>0</v>
      </c>
      <c r="G67" s="232">
        <f>ROUND((SUM(S61:$S66)*'SCH B6 &amp; B7'!E28),0)</f>
        <v>0</v>
      </c>
      <c r="H67" s="232">
        <f>ROUND((SUM(S61:$S66)*'SCH B6 &amp; B7'!E29),0)</f>
        <v>0</v>
      </c>
      <c r="I67" s="232">
        <f>ROUND((SUM(S61:$S66)*'SCH B6 &amp; B7'!E30),0)</f>
        <v>0</v>
      </c>
      <c r="J67" s="232">
        <f>ROUND((SUM(S61:$S66)*'SCH B6 &amp; B7'!E31),0)</f>
        <v>0</v>
      </c>
      <c r="K67" s="232">
        <f>ROUND((SUM($S61:S66)*'SCH B6 &amp; B7'!E32),0)</f>
        <v>0</v>
      </c>
      <c r="L67" s="232">
        <f>ROUND((SUM(S61:$S66)*'SCH B6 &amp; B7'!E33),0)</f>
        <v>0</v>
      </c>
      <c r="M67" s="232">
        <f>ROUND((SUM(S61:$S66)*'SCH B6 &amp; B7'!E34),0)</f>
        <v>0</v>
      </c>
      <c r="N67" s="232">
        <f>ROUND((SUM(S61:$S66)*'SCH B6 &amp; B7'!E35),0)</f>
        <v>0</v>
      </c>
      <c r="O67" s="232">
        <f>ROUND((SUM(S61:$S66)*'SCH B6 &amp; B7'!E36),0)</f>
        <v>0</v>
      </c>
      <c r="P67" s="139"/>
      <c r="Q67" s="139"/>
      <c r="R67" s="139"/>
      <c r="S67" s="232">
        <f>ROUND(((SUM(S61:S66))*-1),0)</f>
        <v>0</v>
      </c>
      <c r="T67" s="232">
        <f>ROUND((SUM(S61:$S66)*'SCH B6 &amp; B7'!E37),0)</f>
        <v>0</v>
      </c>
      <c r="U67" s="232">
        <f>ROUND(SUM($C$67:$T$67),0)</f>
        <v>0</v>
      </c>
    </row>
    <row r="68" spans="1:21" ht="20.100000000000001" customHeight="1" x14ac:dyDescent="0.2">
      <c r="A68" s="33">
        <v>55</v>
      </c>
      <c r="B68" s="30" t="s">
        <v>237</v>
      </c>
      <c r="C68" s="232">
        <f>ROUND((SUM($T61:T67)*'SCH B6 &amp; B7'!F24),0)</f>
        <v>0</v>
      </c>
      <c r="D68" s="232">
        <f>ROUND((SUM($T61:T67)*'SCH B6 &amp; B7'!F25),0)</f>
        <v>0</v>
      </c>
      <c r="E68" s="232">
        <f>ROUND((SUM($T61:T67)*'SCH B6 &amp; B7'!F26),0)</f>
        <v>0</v>
      </c>
      <c r="F68" s="232">
        <f>ROUND((SUM($T61:T67)*'SCH B6 &amp; B7'!F27),0)</f>
        <v>0</v>
      </c>
      <c r="G68" s="232">
        <f>ROUND((SUM($T61:T67)*'SCH B6 &amp; B7'!F28),0)</f>
        <v>0</v>
      </c>
      <c r="H68" s="232">
        <f>ROUND((SUM($T61:T67)*'SCH B6 &amp; B7'!F29),0)</f>
        <v>0</v>
      </c>
      <c r="I68" s="232">
        <f>ROUND((SUM($T61:T67)*'SCH B6 &amp; B7'!F30),0)</f>
        <v>0</v>
      </c>
      <c r="J68" s="232">
        <f>ROUND((SUM($T61:T67)*'SCH B6 &amp; B7'!F31),0)</f>
        <v>0</v>
      </c>
      <c r="K68" s="232">
        <f>ROUND((SUM($T61:T67)*'SCH B6 &amp; B7'!F32),0)</f>
        <v>0</v>
      </c>
      <c r="L68" s="232">
        <f>ROUND((SUM($T61:T67)*'SCH B6 &amp; B7'!F33),0)</f>
        <v>0</v>
      </c>
      <c r="M68" s="232">
        <f>ROUND((SUM($T61:T67)*'SCH B6 &amp; B7'!F34),0)</f>
        <v>0</v>
      </c>
      <c r="N68" s="232">
        <f>ROUND((SUM($T61:T67)*'SCH B6 &amp; B7'!F35),0)</f>
        <v>0</v>
      </c>
      <c r="O68" s="232">
        <f>ROUND((SUM($T61:T67)*'SCH B6 &amp; B7'!F36),0)</f>
        <v>0</v>
      </c>
      <c r="P68" s="139"/>
      <c r="Q68" s="139"/>
      <c r="R68" s="139"/>
      <c r="S68" s="139"/>
      <c r="T68" s="232">
        <f>ROUND(((SUM(T61:T67))*-1),0)</f>
        <v>0</v>
      </c>
      <c r="U68" s="232">
        <f>ROUND(SUM($C$68:$T$68),0)</f>
        <v>0</v>
      </c>
    </row>
    <row r="69" spans="1:21" ht="10.15" customHeight="1" x14ac:dyDescent="0.2">
      <c r="A69" s="91"/>
      <c r="B69" s="92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</row>
    <row r="70" spans="1:21" ht="20.100000000000001" customHeight="1" x14ac:dyDescent="0.25">
      <c r="A70" s="33">
        <v>56</v>
      </c>
      <c r="B70" s="303" t="s">
        <v>315</v>
      </c>
      <c r="C70" s="195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232">
        <f>ROUND(SUM($C$70:$T$70),0)</f>
        <v>0</v>
      </c>
    </row>
    <row r="71" spans="1:21" ht="20.100000000000001" customHeight="1" x14ac:dyDescent="0.25">
      <c r="A71" s="33">
        <v>57</v>
      </c>
      <c r="B71" s="304" t="s">
        <v>314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95"/>
      <c r="M71" s="139"/>
      <c r="N71" s="139"/>
      <c r="O71" s="139"/>
      <c r="P71" s="139"/>
      <c r="Q71" s="139"/>
      <c r="R71" s="139"/>
      <c r="S71" s="139"/>
      <c r="T71" s="139"/>
      <c r="U71" s="232">
        <f>ROUND(SUM($C$71:$T$71),0)</f>
        <v>0</v>
      </c>
    </row>
    <row r="72" spans="1:21" ht="20.100000000000001" customHeight="1" x14ac:dyDescent="0.25">
      <c r="A72" s="33">
        <v>58</v>
      </c>
      <c r="B72" s="32" t="s">
        <v>313</v>
      </c>
      <c r="C72" s="195"/>
      <c r="D72" s="195"/>
      <c r="E72" s="195"/>
      <c r="F72" s="195"/>
      <c r="G72" s="195"/>
      <c r="H72" s="195"/>
      <c r="I72" s="195"/>
      <c r="J72" s="195"/>
      <c r="K72" s="195"/>
      <c r="L72" s="310"/>
      <c r="M72" s="195"/>
      <c r="N72" s="195"/>
      <c r="O72" s="195"/>
      <c r="P72" s="139"/>
      <c r="Q72" s="139"/>
      <c r="R72" s="139"/>
      <c r="S72" s="139"/>
      <c r="T72" s="139"/>
      <c r="U72" s="232">
        <f>ROUND(SUM($C$72:$T$72),0)</f>
        <v>0</v>
      </c>
    </row>
    <row r="73" spans="1:21" ht="10.15" customHeight="1" x14ac:dyDescent="0.2">
      <c r="A73" s="91"/>
      <c r="B73" s="92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</row>
    <row r="74" spans="1:21" ht="20.100000000000001" customHeight="1" x14ac:dyDescent="0.25">
      <c r="A74" s="33">
        <v>59</v>
      </c>
      <c r="B74" s="31" t="s">
        <v>317</v>
      </c>
      <c r="C74" s="232">
        <f t="shared" ref="C74:T74" si="4">SUM(C61:C72)</f>
        <v>0</v>
      </c>
      <c r="D74" s="232">
        <f t="shared" si="4"/>
        <v>0</v>
      </c>
      <c r="E74" s="232">
        <f t="shared" si="4"/>
        <v>0</v>
      </c>
      <c r="F74" s="232">
        <f t="shared" si="4"/>
        <v>0</v>
      </c>
      <c r="G74" s="232">
        <f t="shared" si="4"/>
        <v>0</v>
      </c>
      <c r="H74" s="232">
        <f t="shared" si="4"/>
        <v>0</v>
      </c>
      <c r="I74" s="232">
        <f t="shared" si="4"/>
        <v>0</v>
      </c>
      <c r="J74" s="232">
        <f t="shared" si="4"/>
        <v>0</v>
      </c>
      <c r="K74" s="232">
        <f t="shared" si="4"/>
        <v>0</v>
      </c>
      <c r="L74" s="232">
        <f t="shared" si="4"/>
        <v>0</v>
      </c>
      <c r="M74" s="232">
        <f t="shared" si="4"/>
        <v>0</v>
      </c>
      <c r="N74" s="232">
        <f t="shared" si="4"/>
        <v>0</v>
      </c>
      <c r="O74" s="232">
        <f t="shared" si="4"/>
        <v>0</v>
      </c>
      <c r="P74" s="232">
        <f t="shared" si="4"/>
        <v>0</v>
      </c>
      <c r="Q74" s="232">
        <f t="shared" si="4"/>
        <v>0</v>
      </c>
      <c r="R74" s="232">
        <f t="shared" si="4"/>
        <v>0</v>
      </c>
      <c r="S74" s="232">
        <f t="shared" si="4"/>
        <v>0</v>
      </c>
      <c r="T74" s="232">
        <f t="shared" si="4"/>
        <v>0</v>
      </c>
      <c r="U74" s="232">
        <f>ROUND(SUM($C$74:$T$74),0)</f>
        <v>0</v>
      </c>
    </row>
    <row r="75" spans="1:21" ht="20.100000000000001" customHeight="1" x14ac:dyDescent="0.2">
      <c r="A75" s="91"/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7"/>
    </row>
    <row r="76" spans="1:21" ht="20.100000000000001" customHeight="1" x14ac:dyDescent="0.25">
      <c r="A76" s="93"/>
      <c r="B76" s="95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6"/>
      <c r="Q76" s="36"/>
      <c r="R76" s="36"/>
      <c r="S76" s="36"/>
      <c r="T76" s="36"/>
      <c r="U76" s="39"/>
    </row>
    <row r="77" spans="1:21" ht="20.100000000000001" customHeight="1" x14ac:dyDescent="0.25">
      <c r="A77" s="33">
        <v>60</v>
      </c>
      <c r="B77" s="84" t="s">
        <v>192</v>
      </c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139"/>
      <c r="Q77" s="139"/>
      <c r="R77" s="139"/>
      <c r="S77" s="139"/>
      <c r="T77" s="139"/>
      <c r="U77" s="234">
        <f>ROUND(SUM($C$77:$O$77),0)</f>
        <v>0</v>
      </c>
    </row>
    <row r="78" spans="1:21" x14ac:dyDescent="0.2"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x14ac:dyDescent="0.2">
      <c r="A80" s="4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t="15.75" x14ac:dyDescent="0.25">
      <c r="A81" s="40"/>
      <c r="B81" s="43"/>
      <c r="C81" s="43"/>
      <c r="D81" s="43"/>
      <c r="E81" s="44"/>
      <c r="F81" s="43"/>
      <c r="G81" s="43"/>
      <c r="H81" s="43"/>
      <c r="I81" s="43"/>
      <c r="J81" s="43"/>
      <c r="K81" s="43"/>
      <c r="L81" s="43"/>
      <c r="M81" s="45"/>
      <c r="N81" s="43"/>
      <c r="O81" s="43"/>
      <c r="P81" s="43"/>
      <c r="Q81" s="43"/>
      <c r="R81" s="43"/>
      <c r="S81" s="43"/>
      <c r="T81" s="43"/>
      <c r="U81" s="43"/>
    </row>
    <row r="82" spans="1:21" x14ac:dyDescent="0.2">
      <c r="A82" s="40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t="15.75" x14ac:dyDescent="0.25">
      <c r="A83" s="40"/>
      <c r="B83" s="44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x14ac:dyDescent="0.2">
      <c r="A84" s="40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t="15.75" x14ac:dyDescent="0.25">
      <c r="A85" s="40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4"/>
    </row>
    <row r="86" spans="1:21" ht="15.75" x14ac:dyDescent="0.25">
      <c r="A86" s="40"/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</row>
    <row r="87" spans="1:21" ht="15.75" x14ac:dyDescent="0.25">
      <c r="A87" s="40"/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</row>
    <row r="88" spans="1:21" ht="15.75" x14ac:dyDescent="0.25">
      <c r="A88" s="40"/>
      <c r="B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</row>
    <row r="89" spans="1:21" ht="15.75" x14ac:dyDescent="0.25">
      <c r="A89" s="40"/>
      <c r="B89" s="46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 ht="15.75" x14ac:dyDescent="0.25">
      <c r="A90" s="40"/>
      <c r="B90" s="46"/>
      <c r="C90" s="48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</row>
    <row r="91" spans="1:21" x14ac:dyDescent="0.2">
      <c r="A91" s="40"/>
      <c r="B91" s="43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pans="1:21" x14ac:dyDescent="0.2">
      <c r="A92" s="40"/>
      <c r="B92" s="43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pans="1:21" x14ac:dyDescent="0.2">
      <c r="A93" s="40"/>
      <c r="B93" s="43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pans="1:21" x14ac:dyDescent="0.2">
      <c r="A94" s="40"/>
      <c r="B94" s="43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x14ac:dyDescent="0.2">
      <c r="A95" s="40"/>
      <c r="B95" s="43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x14ac:dyDescent="0.2">
      <c r="A96" s="40"/>
      <c r="B96" s="43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x14ac:dyDescent="0.2">
      <c r="A97" s="40"/>
      <c r="B97" s="43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x14ac:dyDescent="0.2">
      <c r="A98" s="40"/>
      <c r="B98" s="43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x14ac:dyDescent="0.2">
      <c r="A99" s="40"/>
      <c r="B99" s="43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1:21" x14ac:dyDescent="0.2">
      <c r="A100" s="40"/>
      <c r="B100" s="43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1" x14ac:dyDescent="0.2">
      <c r="A101" s="40"/>
      <c r="B101" s="43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1" x14ac:dyDescent="0.2">
      <c r="A102" s="40"/>
      <c r="B102" s="43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1" x14ac:dyDescent="0.2">
      <c r="A103" s="40"/>
      <c r="B103" s="43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1" x14ac:dyDescent="0.2">
      <c r="A104" s="40"/>
      <c r="B104" s="43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1" x14ac:dyDescent="0.2">
      <c r="A105" s="40"/>
      <c r="B105" s="43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1" x14ac:dyDescent="0.2">
      <c r="A106" s="40"/>
      <c r="B106" s="43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x14ac:dyDescent="0.2">
      <c r="A107" s="40"/>
      <c r="B107" s="43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1" x14ac:dyDescent="0.2">
      <c r="A108" s="40"/>
      <c r="B108" s="43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1" x14ac:dyDescent="0.2">
      <c r="A109" s="40"/>
      <c r="B109" s="43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1" x14ac:dyDescent="0.2">
      <c r="A110" s="40"/>
      <c r="B110" s="43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1" x14ac:dyDescent="0.2">
      <c r="A111" s="40"/>
      <c r="B111" s="43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1" x14ac:dyDescent="0.2">
      <c r="A112" s="40"/>
      <c r="B112" s="43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x14ac:dyDescent="0.2">
      <c r="A113" s="40"/>
      <c r="B113" s="43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x14ac:dyDescent="0.2">
      <c r="A114" s="40"/>
      <c r="B114" s="43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x14ac:dyDescent="0.2">
      <c r="A115" s="40"/>
      <c r="B115" s="43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x14ac:dyDescent="0.2">
      <c r="A116" s="40"/>
      <c r="B116" s="43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x14ac:dyDescent="0.2">
      <c r="A117" s="40"/>
      <c r="B117" s="43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x14ac:dyDescent="0.2">
      <c r="A118" s="40"/>
      <c r="B118" s="43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x14ac:dyDescent="0.2">
      <c r="A119" s="40"/>
      <c r="B119" s="43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x14ac:dyDescent="0.2">
      <c r="A120" s="40"/>
      <c r="B120" s="43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x14ac:dyDescent="0.2">
      <c r="A121" s="40"/>
      <c r="B121" s="43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x14ac:dyDescent="0.2">
      <c r="A122" s="40"/>
      <c r="B122" s="43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x14ac:dyDescent="0.2">
      <c r="A123" s="40"/>
      <c r="B123" s="43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x14ac:dyDescent="0.2">
      <c r="A124" s="40"/>
      <c r="B124" s="43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x14ac:dyDescent="0.2">
      <c r="A125" s="40"/>
      <c r="B125" s="43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x14ac:dyDescent="0.2">
      <c r="A126" s="40"/>
      <c r="B126" s="43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x14ac:dyDescent="0.2">
      <c r="A127" s="40"/>
      <c r="B127" s="43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spans="1:21" x14ac:dyDescent="0.2">
      <c r="A128" s="40"/>
      <c r="B128" s="43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spans="1:21" x14ac:dyDescent="0.2">
      <c r="A129" s="40"/>
      <c r="B129" s="43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spans="1:21" x14ac:dyDescent="0.2">
      <c r="A130" s="40"/>
      <c r="B130" s="43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x14ac:dyDescent="0.2">
      <c r="A131" s="40"/>
      <c r="B131" s="43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x14ac:dyDescent="0.2">
      <c r="A132" s="40"/>
      <c r="B132" s="43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x14ac:dyDescent="0.2">
      <c r="A133" s="40"/>
      <c r="B133" s="43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x14ac:dyDescent="0.2">
      <c r="A134" s="40"/>
      <c r="B134" s="43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x14ac:dyDescent="0.2">
      <c r="A135" s="40"/>
      <c r="B135" s="43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x14ac:dyDescent="0.2">
      <c r="A136" s="40"/>
      <c r="B136" s="43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x14ac:dyDescent="0.2">
      <c r="A137" s="40"/>
      <c r="B137" s="43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x14ac:dyDescent="0.2">
      <c r="A138" s="40"/>
      <c r="B138" s="43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x14ac:dyDescent="0.2">
      <c r="A139" s="40"/>
      <c r="B139" s="43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x14ac:dyDescent="0.2">
      <c r="A140" s="40"/>
      <c r="B140" s="43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x14ac:dyDescent="0.2">
      <c r="A141" s="40"/>
      <c r="B141" s="43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x14ac:dyDescent="0.2">
      <c r="A142" s="40"/>
      <c r="B142" s="43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49"/>
    </row>
    <row r="143" spans="1:21" x14ac:dyDescent="0.2">
      <c r="A143" s="40"/>
      <c r="B143" s="41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49"/>
    </row>
    <row r="144" spans="1:21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</row>
    <row r="145" spans="1:21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</row>
    <row r="146" spans="1:21" ht="15.75" x14ac:dyDescent="0.25">
      <c r="A146" s="40"/>
      <c r="B146" s="43"/>
      <c r="C146" s="43"/>
      <c r="D146" s="43"/>
      <c r="E146" s="44"/>
      <c r="F146" s="43"/>
      <c r="G146" s="43"/>
      <c r="H146" s="43"/>
      <c r="I146" s="43"/>
      <c r="J146" s="43"/>
      <c r="K146" s="43"/>
      <c r="L146" s="43"/>
      <c r="M146" s="45"/>
      <c r="N146" s="43"/>
      <c r="O146" s="43"/>
      <c r="P146" s="43"/>
      <c r="Q146" s="43"/>
      <c r="R146" s="43"/>
      <c r="S146" s="43"/>
      <c r="T146" s="43"/>
      <c r="U146" s="43"/>
    </row>
    <row r="147" spans="1:21" x14ac:dyDescent="0.2">
      <c r="A147" s="40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 spans="1:21" ht="15.75" x14ac:dyDescent="0.25">
      <c r="A148" s="40"/>
      <c r="B148" s="44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 spans="1:21" x14ac:dyDescent="0.2">
      <c r="A149" s="40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 ht="15.75" x14ac:dyDescent="0.25">
      <c r="A150" s="40"/>
      <c r="B150" s="44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4"/>
    </row>
    <row r="151" spans="1:21" ht="15.75" x14ac:dyDescent="0.25">
      <c r="A151" s="40"/>
      <c r="B151" s="46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</row>
    <row r="152" spans="1:21" ht="15.75" x14ac:dyDescent="0.25">
      <c r="A152" s="40"/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</row>
    <row r="153" spans="1:21" ht="15.75" x14ac:dyDescent="0.25">
      <c r="A153" s="40"/>
      <c r="B153" s="46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1:21" ht="15.75" x14ac:dyDescent="0.25">
      <c r="A154" s="40"/>
      <c r="B154" s="46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</row>
    <row r="155" spans="1:21" ht="15.75" x14ac:dyDescent="0.25">
      <c r="A155" s="40"/>
      <c r="B155" s="46"/>
      <c r="C155" s="48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</row>
    <row r="156" spans="1:21" x14ac:dyDescent="0.2">
      <c r="A156" s="40"/>
      <c r="B156" s="43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x14ac:dyDescent="0.2">
      <c r="A157" s="40"/>
      <c r="B157" s="43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x14ac:dyDescent="0.2">
      <c r="A158" s="40"/>
      <c r="B158" s="43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x14ac:dyDescent="0.2">
      <c r="A159" s="40"/>
      <c r="B159" s="43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x14ac:dyDescent="0.2">
      <c r="A160" s="40"/>
      <c r="B160" s="43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x14ac:dyDescent="0.2">
      <c r="A161" s="40"/>
      <c r="B161" s="43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x14ac:dyDescent="0.2">
      <c r="A162" s="40"/>
      <c r="B162" s="43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x14ac:dyDescent="0.2">
      <c r="A163" s="40"/>
      <c r="B163" s="43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x14ac:dyDescent="0.2">
      <c r="A164" s="40"/>
      <c r="B164" s="43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x14ac:dyDescent="0.2">
      <c r="A165" s="40"/>
      <c r="B165" s="43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x14ac:dyDescent="0.2">
      <c r="A166" s="40"/>
      <c r="B166" s="43"/>
      <c r="C166" s="51"/>
      <c r="D166" s="51"/>
      <c r="E166" s="51"/>
      <c r="F166" s="49"/>
      <c r="G166" s="49"/>
      <c r="H166" s="49"/>
      <c r="I166" s="49"/>
      <c r="J166" s="49"/>
      <c r="K166" s="49"/>
      <c r="L166" s="51"/>
      <c r="M166" s="51"/>
      <c r="N166" s="51"/>
      <c r="O166" s="51"/>
      <c r="P166" s="51"/>
      <c r="Q166" s="49"/>
      <c r="R166" s="49"/>
      <c r="S166" s="49"/>
      <c r="T166" s="49"/>
      <c r="U166" s="49"/>
    </row>
    <row r="167" spans="1:21" x14ac:dyDescent="0.2">
      <c r="A167" s="40"/>
      <c r="B167" s="41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</row>
    <row r="169" spans="1:21" x14ac:dyDescent="0.2">
      <c r="A169" s="40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 ht="15.75" x14ac:dyDescent="0.25">
      <c r="A170" s="40"/>
      <c r="B170" s="43"/>
      <c r="C170" s="43"/>
      <c r="D170" s="43"/>
      <c r="E170" s="44"/>
      <c r="F170" s="43"/>
      <c r="G170" s="43"/>
      <c r="H170" s="43"/>
      <c r="I170" s="43"/>
      <c r="J170" s="43"/>
      <c r="K170" s="43"/>
      <c r="L170" s="43"/>
      <c r="M170" s="45"/>
      <c r="N170" s="43"/>
      <c r="O170" s="43"/>
      <c r="P170" s="43"/>
      <c r="Q170" s="43"/>
      <c r="R170" s="43"/>
      <c r="S170" s="43"/>
      <c r="T170" s="43"/>
      <c r="U170" s="43"/>
    </row>
    <row r="171" spans="1:21" x14ac:dyDescent="0.2">
      <c r="A171" s="40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 ht="15.75" x14ac:dyDescent="0.25">
      <c r="A172" s="40"/>
      <c r="B172" s="44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 x14ac:dyDescent="0.2">
      <c r="A173" s="40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ht="15.75" x14ac:dyDescent="0.25">
      <c r="A174" s="40"/>
      <c r="B174" s="45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4"/>
    </row>
    <row r="175" spans="1:21" ht="15.75" x14ac:dyDescent="0.25">
      <c r="A175" s="40"/>
      <c r="B175" s="46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</row>
    <row r="176" spans="1:21" ht="15.75" x14ac:dyDescent="0.25">
      <c r="A176" s="40"/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</row>
    <row r="177" spans="1:21" ht="15.75" x14ac:dyDescent="0.25">
      <c r="A177" s="40"/>
      <c r="B177" s="46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</row>
    <row r="178" spans="1:21" ht="15.75" x14ac:dyDescent="0.25">
      <c r="A178" s="40"/>
      <c r="B178" s="46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</row>
    <row r="179" spans="1:21" ht="15.75" x14ac:dyDescent="0.25">
      <c r="A179" s="40"/>
      <c r="B179" s="46"/>
      <c r="C179" s="48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</row>
    <row r="180" spans="1:21" x14ac:dyDescent="0.2">
      <c r="A180" s="40"/>
      <c r="B180" s="43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x14ac:dyDescent="0.2">
      <c r="A181" s="40"/>
      <c r="B181" s="43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x14ac:dyDescent="0.2">
      <c r="A182" s="40"/>
      <c r="B182" s="43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x14ac:dyDescent="0.2">
      <c r="A183" s="40"/>
      <c r="B183" s="43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x14ac:dyDescent="0.2">
      <c r="A184" s="40"/>
      <c r="B184" s="43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x14ac:dyDescent="0.2">
      <c r="A185" s="40"/>
      <c r="B185" s="43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x14ac:dyDescent="0.2">
      <c r="A186" s="40"/>
      <c r="B186" s="43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x14ac:dyDescent="0.2">
      <c r="A187" s="40"/>
      <c r="B187" s="43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x14ac:dyDescent="0.2">
      <c r="A188" s="40"/>
      <c r="B188" s="43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x14ac:dyDescent="0.2">
      <c r="A189" s="40"/>
      <c r="B189" s="43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x14ac:dyDescent="0.2">
      <c r="A190" s="40"/>
      <c r="B190" s="43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x14ac:dyDescent="0.2">
      <c r="A191" s="40"/>
      <c r="B191" s="43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x14ac:dyDescent="0.2">
      <c r="A192" s="40"/>
      <c r="B192" s="43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x14ac:dyDescent="0.2">
      <c r="A193" s="40"/>
      <c r="B193" s="43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x14ac:dyDescent="0.2">
      <c r="A194" s="40"/>
      <c r="B194" s="43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x14ac:dyDescent="0.2">
      <c r="A195" s="40"/>
      <c r="B195" s="43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x14ac:dyDescent="0.2">
      <c r="A196" s="40"/>
      <c r="B196" s="43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x14ac:dyDescent="0.2">
      <c r="A197" s="40"/>
      <c r="B197" s="43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x14ac:dyDescent="0.2">
      <c r="A198" s="40"/>
      <c r="B198" s="43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x14ac:dyDescent="0.2">
      <c r="A199" s="40"/>
      <c r="B199" s="43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x14ac:dyDescent="0.2">
      <c r="A200" s="40"/>
      <c r="B200" s="43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x14ac:dyDescent="0.2">
      <c r="A201" s="40"/>
      <c r="B201" s="43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x14ac:dyDescent="0.2">
      <c r="A202" s="40"/>
      <c r="B202" s="43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x14ac:dyDescent="0.2">
      <c r="A203" s="40"/>
      <c r="B203" s="43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x14ac:dyDescent="0.2">
      <c r="A204" s="40"/>
      <c r="B204" s="43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x14ac:dyDescent="0.2">
      <c r="A205" s="40"/>
      <c r="B205" s="43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x14ac:dyDescent="0.2">
      <c r="A206" s="40"/>
      <c r="B206" s="43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x14ac:dyDescent="0.2">
      <c r="A207" s="40"/>
      <c r="B207" s="43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x14ac:dyDescent="0.2">
      <c r="A208" s="40"/>
      <c r="B208" s="43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x14ac:dyDescent="0.2">
      <c r="A209" s="40"/>
      <c r="B209" s="43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x14ac:dyDescent="0.2">
      <c r="A210" s="40"/>
      <c r="B210" s="43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x14ac:dyDescent="0.2">
      <c r="A211" s="40"/>
      <c r="B211" s="43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x14ac:dyDescent="0.2">
      <c r="A212" s="40"/>
      <c r="B212" s="43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x14ac:dyDescent="0.2">
      <c r="A213" s="40"/>
      <c r="B213" s="43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x14ac:dyDescent="0.2">
      <c r="A214" s="40"/>
      <c r="B214" s="43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x14ac:dyDescent="0.2">
      <c r="A215" s="40"/>
      <c r="B215" s="43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x14ac:dyDescent="0.2">
      <c r="A216" s="40"/>
      <c r="B216" s="43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x14ac:dyDescent="0.2">
      <c r="A217" s="40"/>
      <c r="B217" s="43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x14ac:dyDescent="0.2">
      <c r="A218" s="40"/>
      <c r="B218" s="43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x14ac:dyDescent="0.2">
      <c r="A219" s="40"/>
      <c r="B219" s="43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x14ac:dyDescent="0.2">
      <c r="A220" s="40"/>
      <c r="B220" s="43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spans="1:21" x14ac:dyDescent="0.2">
      <c r="A221" s="40"/>
      <c r="B221" s="43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</row>
    <row r="222" spans="1:21" x14ac:dyDescent="0.2">
      <c r="A222" s="40"/>
      <c r="B222" s="43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</row>
    <row r="223" spans="1:21" x14ac:dyDescent="0.2">
      <c r="A223" s="40"/>
      <c r="B223" s="43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</row>
    <row r="224" spans="1:21" x14ac:dyDescent="0.2">
      <c r="A224" s="40"/>
      <c r="B224" s="43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</row>
    <row r="225" spans="1:21" x14ac:dyDescent="0.2">
      <c r="A225" s="40"/>
      <c r="B225" s="43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</row>
    <row r="226" spans="1:21" x14ac:dyDescent="0.2">
      <c r="A226" s="40"/>
      <c r="B226" s="43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</row>
    <row r="227" spans="1:21" x14ac:dyDescent="0.2">
      <c r="A227" s="40"/>
      <c r="B227" s="43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</row>
    <row r="228" spans="1:21" x14ac:dyDescent="0.2">
      <c r="A228" s="40"/>
      <c r="B228" s="43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</row>
    <row r="229" spans="1:21" x14ac:dyDescent="0.2">
      <c r="A229" s="40"/>
      <c r="B229" s="43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</row>
    <row r="230" spans="1:21" x14ac:dyDescent="0.2">
      <c r="A230" s="40"/>
      <c r="B230" s="43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</row>
    <row r="231" spans="1:21" x14ac:dyDescent="0.2">
      <c r="A231" s="40"/>
      <c r="B231" s="43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</row>
    <row r="232" spans="1:21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</row>
    <row r="233" spans="1:21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</row>
    <row r="234" spans="1:21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</row>
    <row r="235" spans="1:21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</row>
    <row r="236" spans="1:21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</row>
    <row r="237" spans="1:21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</row>
    <row r="238" spans="1:21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</row>
    <row r="239" spans="1:21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</row>
    <row r="240" spans="1:21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</row>
    <row r="241" spans="1:21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</row>
    <row r="242" spans="1:21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</row>
    <row r="243" spans="1:21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</row>
    <row r="244" spans="1:21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</row>
    <row r="245" spans="1:21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</row>
    <row r="246" spans="1:21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</row>
    <row r="247" spans="1:21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</row>
    <row r="248" spans="1:21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</row>
    <row r="249" spans="1:21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</row>
    <row r="250" spans="1:21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</row>
    <row r="251" spans="1:21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</row>
    <row r="252" spans="1:21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</row>
    <row r="253" spans="1:21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</row>
    <row r="254" spans="1:21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</row>
    <row r="255" spans="1:21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</row>
    <row r="256" spans="1:21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</row>
    <row r="257" spans="1:21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</row>
    <row r="258" spans="1:21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</row>
    <row r="259" spans="1:21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</row>
    <row r="260" spans="1:21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</row>
    <row r="261" spans="1:21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</row>
    <row r="262" spans="1:21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</row>
    <row r="263" spans="1:21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</row>
    <row r="264" spans="1:21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</row>
    <row r="265" spans="1:21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</row>
    <row r="266" spans="1:21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</row>
    <row r="267" spans="1:21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</row>
    <row r="268" spans="1:21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</row>
    <row r="269" spans="1:21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</row>
    <row r="270" spans="1:21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</row>
    <row r="271" spans="1:21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</row>
    <row r="272" spans="1:21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</row>
    <row r="273" spans="1:21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</row>
    <row r="274" spans="1:21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</row>
    <row r="275" spans="1:21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</row>
    <row r="276" spans="1:21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</row>
    <row r="277" spans="1:21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</row>
    <row r="278" spans="1:21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</row>
    <row r="279" spans="1:21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</row>
    <row r="280" spans="1:21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</row>
    <row r="281" spans="1:21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</row>
    <row r="282" spans="1:21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</row>
    <row r="283" spans="1:21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</row>
    <row r="284" spans="1:21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</row>
    <row r="285" spans="1:21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</row>
    <row r="286" spans="1:21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</row>
    <row r="287" spans="1:21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</row>
    <row r="288" spans="1:21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</row>
    <row r="289" spans="1:21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</row>
    <row r="290" spans="1:21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</row>
    <row r="291" spans="1:21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</row>
    <row r="292" spans="1:21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</row>
    <row r="293" spans="1:21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</row>
    <row r="294" spans="1:21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</row>
    <row r="295" spans="1:21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</row>
    <row r="296" spans="1:21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</row>
    <row r="297" spans="1:21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</row>
    <row r="298" spans="1:21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</row>
    <row r="299" spans="1:21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</row>
    <row r="300" spans="1:21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</row>
    <row r="301" spans="1:21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</row>
    <row r="302" spans="1:21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</row>
    <row r="303" spans="1:21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</row>
    <row r="304" spans="1:21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</row>
    <row r="305" spans="1:21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</row>
    <row r="306" spans="1:21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</row>
    <row r="307" spans="1:21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</row>
    <row r="308" spans="1:21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</row>
    <row r="309" spans="1:21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</row>
    <row r="310" spans="1:21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</row>
    <row r="311" spans="1:21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</row>
    <row r="312" spans="1:21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</row>
    <row r="313" spans="1:21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</row>
    <row r="314" spans="1:21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</row>
    <row r="315" spans="1:21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</row>
    <row r="316" spans="1:21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</row>
    <row r="317" spans="1:21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</row>
    <row r="318" spans="1:21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</row>
    <row r="319" spans="1:21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</row>
    <row r="320" spans="1:21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</row>
    <row r="321" spans="1:21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</row>
    <row r="322" spans="1:21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</row>
    <row r="323" spans="1:21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</row>
    <row r="324" spans="1:21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</row>
    <row r="325" spans="1:21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</row>
    <row r="326" spans="1:21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</row>
    <row r="327" spans="1:21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</row>
    <row r="328" spans="1:21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</row>
    <row r="329" spans="1:21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</row>
    <row r="330" spans="1:21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</row>
    <row r="331" spans="1:21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</row>
    <row r="332" spans="1:21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</row>
    <row r="333" spans="1:21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</row>
    <row r="334" spans="1:21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</row>
    <row r="335" spans="1:21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</row>
    <row r="336" spans="1:21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</row>
    <row r="337" spans="1:21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</row>
    <row r="338" spans="1:21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</row>
    <row r="339" spans="1:21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</row>
    <row r="340" spans="1:21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</row>
    <row r="341" spans="1:21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</row>
    <row r="342" spans="1:21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</row>
    <row r="343" spans="1:21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</row>
    <row r="344" spans="1:21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</row>
    <row r="345" spans="1:21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</row>
    <row r="346" spans="1:21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</row>
    <row r="347" spans="1:21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</row>
    <row r="348" spans="1:21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</row>
    <row r="349" spans="1:21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</row>
    <row r="350" spans="1:21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</row>
    <row r="351" spans="1:21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</row>
    <row r="352" spans="1:21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</row>
    <row r="353" spans="1:21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</row>
    <row r="354" spans="1:21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</row>
    <row r="355" spans="1:21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</row>
    <row r="356" spans="1:21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</row>
    <row r="357" spans="1:21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</row>
    <row r="358" spans="1:21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</row>
    <row r="359" spans="1:21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</row>
    <row r="360" spans="1:21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</row>
    <row r="361" spans="1:21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</row>
    <row r="362" spans="1:21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</row>
    <row r="363" spans="1:21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</row>
    <row r="364" spans="1:21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</row>
    <row r="365" spans="1:21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</row>
    <row r="366" spans="1:21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</row>
    <row r="367" spans="1:21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</row>
    <row r="368" spans="1:21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</row>
    <row r="369" spans="1:21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</row>
    <row r="370" spans="1:21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</row>
    <row r="371" spans="1:21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</row>
    <row r="372" spans="1:21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</row>
    <row r="373" spans="1:21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</row>
    <row r="374" spans="1:21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</row>
    <row r="375" spans="1:21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</row>
    <row r="376" spans="1:21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</row>
    <row r="377" spans="1:21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</row>
    <row r="378" spans="1:21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</row>
    <row r="379" spans="1:21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</row>
    <row r="380" spans="1:21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</row>
    <row r="381" spans="1:21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</row>
    <row r="382" spans="1:21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</row>
    <row r="383" spans="1:21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</row>
    <row r="384" spans="1:21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</row>
    <row r="385" spans="1:21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</row>
    <row r="386" spans="1:21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</row>
    <row r="387" spans="1:21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</row>
    <row r="388" spans="1:21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</row>
    <row r="389" spans="1:21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</row>
    <row r="390" spans="1:21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</row>
    <row r="391" spans="1:21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</row>
    <row r="392" spans="1:21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</row>
    <row r="393" spans="1:21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</row>
    <row r="394" spans="1:21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</row>
    <row r="395" spans="1:21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</row>
  </sheetData>
  <sheetProtection sheet="1" formatCells="0" formatColumns="0" formatRows="0"/>
  <mergeCells count="10">
    <mergeCell ref="P4:T4"/>
    <mergeCell ref="J4:O4"/>
    <mergeCell ref="C4:I4"/>
    <mergeCell ref="P2:T2"/>
    <mergeCell ref="N8:N9"/>
    <mergeCell ref="M6:O7"/>
    <mergeCell ref="L8:L9"/>
    <mergeCell ref="C2:O2"/>
    <mergeCell ref="K6:L7"/>
    <mergeCell ref="K8:K9"/>
  </mergeCells>
  <phoneticPr fontId="0" type="noConversion"/>
  <conditionalFormatting sqref="U64:U68 P64:T64 Q65:T65 R66:T66 S67:T67 T68 U77 U12:U61 U70:U71 M74:T74 C64:O68 C61:T61 C74:K74">
    <cfRule type="cellIs" dxfId="73" priority="8" stopIfTrue="1" operator="equal">
      <formula>0</formula>
    </cfRule>
  </conditionalFormatting>
  <conditionalFormatting sqref="X61">
    <cfRule type="cellIs" dxfId="72" priority="5" stopIfTrue="1" operator="equal">
      <formula>0</formula>
    </cfRule>
  </conditionalFormatting>
  <conditionalFormatting sqref="Y61">
    <cfRule type="cellIs" dxfId="71" priority="4" stopIfTrue="1" operator="equal">
      <formula>0</formula>
    </cfRule>
  </conditionalFormatting>
  <conditionalFormatting sqref="L74">
    <cfRule type="cellIs" dxfId="70" priority="3" stopIfTrue="1" operator="equal">
      <formula>0</formula>
    </cfRule>
  </conditionalFormatting>
  <conditionalFormatting sqref="U72">
    <cfRule type="cellIs" dxfId="69" priority="2" stopIfTrue="1" operator="equal">
      <formula>0</formula>
    </cfRule>
  </conditionalFormatting>
  <conditionalFormatting sqref="U74">
    <cfRule type="cellIs" dxfId="68" priority="1" stopIfTrue="1" operator="equal">
      <formula>0</formula>
    </cfRule>
  </conditionalFormatting>
  <printOptions horizontalCentered="1" verticalCentered="1"/>
  <pageMargins left="0.5" right="0.25" top="0.25" bottom="0.25" header="0" footer="0"/>
  <pageSetup scale="52" orientation="portrait" blackAndWhite="1" r:id="rId1"/>
  <headerFooter alignWithMargins="0"/>
  <colBreaks count="2" manualBreakCount="2">
    <brk id="9" max="76" man="1"/>
    <brk id="15" max="86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Y395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11.44140625" defaultRowHeight="15" x14ac:dyDescent="0.2"/>
  <cols>
    <col min="1" max="1" width="5.77734375" style="5" customWidth="1"/>
    <col min="2" max="2" width="41.6640625" style="5" customWidth="1"/>
    <col min="3" max="3" width="13.6640625" style="5" customWidth="1"/>
    <col min="4" max="4" width="14.88671875" style="5" bestFit="1" customWidth="1"/>
    <col min="5" max="14" width="13.6640625" style="5" customWidth="1"/>
    <col min="15" max="15" width="14.6640625" style="5" customWidth="1"/>
    <col min="16" max="21" width="14.77734375" style="5" customWidth="1"/>
    <col min="22" max="22" width="13.6640625" style="5" customWidth="1"/>
    <col min="23" max="23" width="12.21875" style="5" bestFit="1" customWidth="1"/>
    <col min="24" max="16384" width="11.44140625" style="5"/>
  </cols>
  <sheetData>
    <row r="1" spans="1:25" ht="20.100000000000001" customHeight="1" x14ac:dyDescent="0.25">
      <c r="A1" s="78"/>
      <c r="B1" s="60"/>
      <c r="C1" s="58"/>
      <c r="D1" s="82"/>
      <c r="E1" s="83"/>
      <c r="F1" s="59"/>
      <c r="G1" s="59"/>
      <c r="H1" s="59"/>
      <c r="I1" s="60"/>
      <c r="J1" s="59"/>
      <c r="K1" s="59"/>
      <c r="L1" s="59"/>
      <c r="M1" s="59"/>
      <c r="N1" s="59"/>
      <c r="O1" s="60"/>
      <c r="P1" s="58"/>
      <c r="Q1" s="59"/>
      <c r="R1" s="59"/>
      <c r="S1" s="59"/>
      <c r="T1" s="60"/>
      <c r="U1" s="66"/>
    </row>
    <row r="2" spans="1:25" ht="38.450000000000003" customHeight="1" x14ac:dyDescent="0.25">
      <c r="A2" s="323" t="s">
        <v>358</v>
      </c>
      <c r="B2" s="62"/>
      <c r="C2" s="491" t="s">
        <v>341</v>
      </c>
      <c r="D2" s="492"/>
      <c r="E2" s="492"/>
      <c r="F2" s="492"/>
      <c r="G2" s="492"/>
      <c r="H2" s="492"/>
      <c r="I2" s="493"/>
      <c r="J2" s="493"/>
      <c r="K2" s="493"/>
      <c r="L2" s="493"/>
      <c r="M2" s="493"/>
      <c r="N2" s="493"/>
      <c r="O2" s="494"/>
      <c r="P2" s="479" t="s">
        <v>342</v>
      </c>
      <c r="Q2" s="480"/>
      <c r="R2" s="480"/>
      <c r="S2" s="480"/>
      <c r="T2" s="481"/>
      <c r="U2" s="67"/>
    </row>
    <row r="3" spans="1:25" ht="20.100000000000001" customHeight="1" x14ac:dyDescent="0.2">
      <c r="A3" s="79"/>
      <c r="B3" s="62"/>
      <c r="C3" s="61"/>
      <c r="D3" s="56"/>
      <c r="E3" s="56"/>
      <c r="F3" s="56"/>
      <c r="G3" s="56"/>
      <c r="H3" s="56"/>
      <c r="I3" s="62"/>
      <c r="J3" s="56"/>
      <c r="K3" s="56"/>
      <c r="L3" s="56"/>
      <c r="M3" s="56"/>
      <c r="N3" s="56"/>
      <c r="O3" s="62"/>
      <c r="P3" s="61"/>
      <c r="Q3" s="56"/>
      <c r="R3" s="56"/>
      <c r="S3" s="56"/>
      <c r="T3" s="62"/>
      <c r="U3" s="67"/>
    </row>
    <row r="4" spans="1:25" ht="20.100000000000001" customHeight="1" x14ac:dyDescent="0.25">
      <c r="A4" s="323" t="s">
        <v>359</v>
      </c>
      <c r="B4" s="80"/>
      <c r="C4" s="496" t="s">
        <v>204</v>
      </c>
      <c r="D4" s="497"/>
      <c r="E4" s="497"/>
      <c r="F4" s="497"/>
      <c r="G4" s="497"/>
      <c r="H4" s="497"/>
      <c r="I4" s="498"/>
      <c r="J4" s="475" t="s">
        <v>205</v>
      </c>
      <c r="K4" s="475"/>
      <c r="L4" s="475"/>
      <c r="M4" s="475"/>
      <c r="N4" s="475"/>
      <c r="O4" s="476"/>
      <c r="P4" s="496" t="s">
        <v>60</v>
      </c>
      <c r="Q4" s="475"/>
      <c r="R4" s="475"/>
      <c r="S4" s="475"/>
      <c r="T4" s="476"/>
      <c r="U4" s="67"/>
    </row>
    <row r="5" spans="1:25" ht="20.100000000000001" customHeight="1" thickBot="1" x14ac:dyDescent="0.25">
      <c r="A5" s="81"/>
      <c r="B5" s="65"/>
      <c r="C5" s="63"/>
      <c r="D5" s="64"/>
      <c r="E5" s="64"/>
      <c r="F5" s="64"/>
      <c r="G5" s="64"/>
      <c r="H5" s="64"/>
      <c r="I5" s="65"/>
      <c r="J5" s="64"/>
      <c r="K5" s="64"/>
      <c r="L5" s="64"/>
      <c r="M5" s="64"/>
      <c r="N5" s="64"/>
      <c r="O5" s="65"/>
      <c r="P5" s="61"/>
      <c r="Q5" s="56"/>
      <c r="R5" s="56"/>
      <c r="S5" s="56"/>
      <c r="T5" s="62"/>
      <c r="U5" s="67"/>
    </row>
    <row r="6" spans="1:25" ht="20.100000000000001" customHeight="1" x14ac:dyDescent="0.25">
      <c r="A6" s="57"/>
      <c r="B6" s="67"/>
      <c r="C6" s="66"/>
      <c r="D6" s="58"/>
      <c r="E6" s="66"/>
      <c r="F6" s="66"/>
      <c r="G6" s="60"/>
      <c r="H6" s="66"/>
      <c r="I6" s="66"/>
      <c r="J6" s="66"/>
      <c r="K6" s="484" t="s">
        <v>25</v>
      </c>
      <c r="L6" s="486"/>
      <c r="M6" s="484" t="s">
        <v>26</v>
      </c>
      <c r="N6" s="485"/>
      <c r="O6" s="486"/>
      <c r="P6" s="200"/>
      <c r="Q6" s="68"/>
      <c r="R6" s="68"/>
      <c r="S6" s="68"/>
      <c r="T6" s="68"/>
      <c r="U6" s="69" t="s">
        <v>8</v>
      </c>
    </row>
    <row r="7" spans="1:25" ht="20.100000000000001" customHeight="1" thickBot="1" x14ac:dyDescent="0.3">
      <c r="A7" s="57"/>
      <c r="B7" s="72"/>
      <c r="C7" s="73" t="s">
        <v>218</v>
      </c>
      <c r="D7" s="132" t="s">
        <v>61</v>
      </c>
      <c r="E7" s="73"/>
      <c r="F7" s="134"/>
      <c r="G7" s="203"/>
      <c r="H7" s="73" t="s">
        <v>22</v>
      </c>
      <c r="I7" s="73" t="s">
        <v>17</v>
      </c>
      <c r="J7" s="73" t="s">
        <v>18</v>
      </c>
      <c r="K7" s="487"/>
      <c r="L7" s="489"/>
      <c r="M7" s="487"/>
      <c r="N7" s="488"/>
      <c r="O7" s="489"/>
      <c r="Q7" s="70" t="s">
        <v>224</v>
      </c>
      <c r="S7" s="70" t="s">
        <v>231</v>
      </c>
      <c r="T7" s="70" t="s">
        <v>225</v>
      </c>
      <c r="U7" s="70" t="s">
        <v>16</v>
      </c>
    </row>
    <row r="8" spans="1:25" ht="20.100000000000001" customHeight="1" x14ac:dyDescent="0.25">
      <c r="A8" s="57"/>
      <c r="B8" s="72"/>
      <c r="C8" s="73" t="s">
        <v>233</v>
      </c>
      <c r="D8" s="132" t="s">
        <v>232</v>
      </c>
      <c r="E8" s="73" t="s">
        <v>21</v>
      </c>
      <c r="F8" s="73" t="s">
        <v>118</v>
      </c>
      <c r="G8" s="203" t="s">
        <v>22</v>
      </c>
      <c r="H8" s="73" t="s">
        <v>17</v>
      </c>
      <c r="I8" s="73" t="s">
        <v>23</v>
      </c>
      <c r="J8" s="73" t="s">
        <v>24</v>
      </c>
      <c r="K8" s="495" t="s">
        <v>17</v>
      </c>
      <c r="L8" s="495" t="s">
        <v>299</v>
      </c>
      <c r="M8" s="271" t="s">
        <v>343</v>
      </c>
      <c r="N8" s="495" t="s">
        <v>17</v>
      </c>
      <c r="O8" s="324" t="s">
        <v>300</v>
      </c>
      <c r="P8" s="133" t="s">
        <v>213</v>
      </c>
      <c r="Q8" s="70" t="s">
        <v>63</v>
      </c>
      <c r="R8" s="70" t="s">
        <v>19</v>
      </c>
      <c r="S8" s="70" t="s">
        <v>232</v>
      </c>
      <c r="T8" s="70" t="s">
        <v>226</v>
      </c>
      <c r="U8" s="70" t="s">
        <v>20</v>
      </c>
    </row>
    <row r="9" spans="1:25" ht="20.100000000000001" customHeight="1" thickBot="1" x14ac:dyDescent="0.3">
      <c r="A9" s="55" t="s">
        <v>113</v>
      </c>
      <c r="B9" s="72"/>
      <c r="C9" s="73" t="s">
        <v>234</v>
      </c>
      <c r="D9" s="132" t="s">
        <v>62</v>
      </c>
      <c r="E9" s="134"/>
      <c r="F9" s="134"/>
      <c r="G9" s="201"/>
      <c r="H9" s="134"/>
      <c r="I9" s="134"/>
      <c r="J9" s="134"/>
      <c r="K9" s="483"/>
      <c r="L9" s="483"/>
      <c r="M9" s="272" t="s">
        <v>344</v>
      </c>
      <c r="N9" s="483"/>
      <c r="O9" s="273" t="s">
        <v>346</v>
      </c>
      <c r="P9" s="201"/>
      <c r="Q9" s="133"/>
      <c r="R9" s="70" t="s">
        <v>9</v>
      </c>
      <c r="S9" s="70" t="s">
        <v>64</v>
      </c>
      <c r="U9" s="70" t="s">
        <v>27</v>
      </c>
    </row>
    <row r="10" spans="1:25" ht="20.100000000000001" customHeight="1" x14ac:dyDescent="0.25">
      <c r="A10" s="55" t="s">
        <v>114</v>
      </c>
      <c r="B10" s="73" t="s">
        <v>150</v>
      </c>
      <c r="D10" s="79"/>
      <c r="E10" s="73" t="s">
        <v>9</v>
      </c>
      <c r="F10" s="134"/>
      <c r="G10" s="203" t="s">
        <v>9</v>
      </c>
      <c r="H10" s="73" t="s">
        <v>9</v>
      </c>
      <c r="I10" s="73" t="s">
        <v>9</v>
      </c>
      <c r="J10" s="73" t="s">
        <v>9</v>
      </c>
      <c r="K10" s="73"/>
      <c r="L10" s="73" t="s">
        <v>9</v>
      </c>
      <c r="N10" s="73" t="s">
        <v>9</v>
      </c>
      <c r="O10" s="74"/>
      <c r="P10" s="70" t="s">
        <v>9</v>
      </c>
      <c r="Q10" s="70"/>
      <c r="R10" s="70" t="s">
        <v>9</v>
      </c>
      <c r="S10" s="70"/>
      <c r="T10" s="70" t="s">
        <v>9</v>
      </c>
      <c r="U10" s="70" t="s">
        <v>28</v>
      </c>
    </row>
    <row r="11" spans="1:25" ht="20.100000000000001" customHeight="1" thickBot="1" x14ac:dyDescent="0.3">
      <c r="A11" s="90"/>
      <c r="B11" s="75"/>
      <c r="C11" s="76">
        <v>-1</v>
      </c>
      <c r="D11" s="204" t="s">
        <v>29</v>
      </c>
      <c r="E11" s="75" t="s">
        <v>30</v>
      </c>
      <c r="F11" s="321" t="s">
        <v>31</v>
      </c>
      <c r="G11" s="325" t="s">
        <v>32</v>
      </c>
      <c r="H11" s="321" t="s">
        <v>33</v>
      </c>
      <c r="I11" s="321" t="s">
        <v>34</v>
      </c>
      <c r="J11" s="321" t="s">
        <v>35</v>
      </c>
      <c r="K11" s="321" t="s">
        <v>36</v>
      </c>
      <c r="L11" s="321" t="s">
        <v>37</v>
      </c>
      <c r="M11" s="321" t="s">
        <v>38</v>
      </c>
      <c r="N11" s="75" t="s">
        <v>39</v>
      </c>
      <c r="O11" s="77" t="s">
        <v>40</v>
      </c>
      <c r="P11" s="71" t="s">
        <v>41</v>
      </c>
      <c r="Q11" s="71" t="s">
        <v>42</v>
      </c>
      <c r="R11" s="71" t="s">
        <v>43</v>
      </c>
      <c r="S11" s="71" t="s">
        <v>44</v>
      </c>
      <c r="T11" s="71" t="s">
        <v>45</v>
      </c>
      <c r="U11" s="71" t="s">
        <v>46</v>
      </c>
      <c r="Y11" s="326">
        <v>0</v>
      </c>
    </row>
    <row r="12" spans="1:25" ht="20.100000000000001" customHeight="1" x14ac:dyDescent="0.2">
      <c r="A12" s="89">
        <v>1</v>
      </c>
      <c r="B12" s="6" t="s">
        <v>122</v>
      </c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40"/>
      <c r="Q12" s="339"/>
      <c r="R12" s="339"/>
      <c r="S12" s="339"/>
      <c r="T12" s="339"/>
      <c r="U12" s="328">
        <f t="shared" ref="U12:U43" si="0">SUM(C12:T12)</f>
        <v>0</v>
      </c>
      <c r="V12" s="316"/>
      <c r="X12" s="242"/>
      <c r="Y12" s="242"/>
    </row>
    <row r="13" spans="1:25" ht="20.100000000000001" customHeight="1" x14ac:dyDescent="0.2">
      <c r="A13" s="33">
        <v>2</v>
      </c>
      <c r="B13" s="30" t="s">
        <v>123</v>
      </c>
      <c r="C13" s="340"/>
      <c r="D13" s="340"/>
      <c r="E13" s="340"/>
      <c r="F13" s="341"/>
      <c r="G13" s="341"/>
      <c r="H13" s="341"/>
      <c r="I13" s="320"/>
      <c r="J13" s="340"/>
      <c r="K13" s="340"/>
      <c r="L13" s="340"/>
      <c r="M13" s="340"/>
      <c r="N13" s="341"/>
      <c r="O13" s="320"/>
      <c r="P13" s="340"/>
      <c r="Q13" s="340"/>
      <c r="R13" s="320"/>
      <c r="S13" s="320"/>
      <c r="T13" s="320"/>
      <c r="U13" s="232">
        <f t="shared" si="0"/>
        <v>0</v>
      </c>
      <c r="V13" s="316"/>
      <c r="X13" s="310"/>
      <c r="Y13" s="232">
        <f>ROUND($Y$11*X13,0)</f>
        <v>0</v>
      </c>
    </row>
    <row r="14" spans="1:25" ht="20.100000000000001" customHeight="1" x14ac:dyDescent="0.2">
      <c r="A14" s="33">
        <v>3</v>
      </c>
      <c r="B14" s="30" t="s">
        <v>121</v>
      </c>
      <c r="C14" s="340"/>
      <c r="D14" s="340"/>
      <c r="E14" s="340"/>
      <c r="F14" s="320"/>
      <c r="G14" s="320"/>
      <c r="H14" s="341"/>
      <c r="I14" s="320"/>
      <c r="J14" s="340"/>
      <c r="K14" s="340"/>
      <c r="L14" s="340"/>
      <c r="M14" s="340"/>
      <c r="N14" s="320"/>
      <c r="O14" s="320"/>
      <c r="P14" s="340"/>
      <c r="Q14" s="340"/>
      <c r="R14" s="320"/>
      <c r="S14" s="320"/>
      <c r="T14" s="320"/>
      <c r="U14" s="232">
        <f t="shared" si="0"/>
        <v>0</v>
      </c>
      <c r="V14" s="316"/>
      <c r="X14" s="310"/>
      <c r="Y14" s="232">
        <f t="shared" ref="Y14:Y49" si="1">ROUND($Y$11*X14,0)</f>
        <v>0</v>
      </c>
    </row>
    <row r="15" spans="1:25" ht="20.100000000000001" customHeight="1" x14ac:dyDescent="0.2">
      <c r="A15" s="33">
        <v>4</v>
      </c>
      <c r="B15" s="30" t="s">
        <v>124</v>
      </c>
      <c r="C15" s="340"/>
      <c r="D15" s="340"/>
      <c r="E15" s="340"/>
      <c r="F15" s="320"/>
      <c r="G15" s="320"/>
      <c r="H15" s="341"/>
      <c r="I15" s="320"/>
      <c r="J15" s="340"/>
      <c r="K15" s="340"/>
      <c r="L15" s="340"/>
      <c r="M15" s="340"/>
      <c r="N15" s="320"/>
      <c r="O15" s="320"/>
      <c r="P15" s="340"/>
      <c r="Q15" s="340"/>
      <c r="R15" s="320"/>
      <c r="S15" s="320"/>
      <c r="T15" s="320"/>
      <c r="U15" s="232">
        <f t="shared" si="0"/>
        <v>0</v>
      </c>
      <c r="V15" s="316"/>
      <c r="X15" s="310"/>
      <c r="Y15" s="232">
        <f t="shared" si="1"/>
        <v>0</v>
      </c>
    </row>
    <row r="16" spans="1:25" ht="20.100000000000001" customHeight="1" x14ac:dyDescent="0.2">
      <c r="A16" s="33">
        <v>5</v>
      </c>
      <c r="B16" s="30" t="s">
        <v>302</v>
      </c>
      <c r="C16" s="340"/>
      <c r="D16" s="340"/>
      <c r="E16" s="340"/>
      <c r="F16" s="320"/>
      <c r="G16" s="320"/>
      <c r="H16" s="341"/>
      <c r="I16" s="320"/>
      <c r="J16" s="340"/>
      <c r="K16" s="340"/>
      <c r="L16" s="340"/>
      <c r="M16" s="340"/>
      <c r="N16" s="320"/>
      <c r="O16" s="320"/>
      <c r="P16" s="340"/>
      <c r="Q16" s="340"/>
      <c r="R16" s="320"/>
      <c r="S16" s="320"/>
      <c r="T16" s="320"/>
      <c r="U16" s="232">
        <f t="shared" si="0"/>
        <v>0</v>
      </c>
      <c r="V16" s="316"/>
      <c r="X16" s="310"/>
      <c r="Y16" s="232">
        <f t="shared" si="1"/>
        <v>0</v>
      </c>
    </row>
    <row r="17" spans="1:25" ht="20.100000000000001" customHeight="1" x14ac:dyDescent="0.2">
      <c r="A17" s="33">
        <v>6</v>
      </c>
      <c r="B17" s="30" t="s">
        <v>125</v>
      </c>
      <c r="C17" s="340"/>
      <c r="D17" s="340"/>
      <c r="E17" s="340"/>
      <c r="F17" s="320"/>
      <c r="G17" s="320"/>
      <c r="H17" s="320"/>
      <c r="I17" s="320"/>
      <c r="J17" s="340"/>
      <c r="K17" s="340"/>
      <c r="L17" s="340"/>
      <c r="M17" s="340"/>
      <c r="N17" s="320"/>
      <c r="O17" s="320"/>
      <c r="P17" s="340"/>
      <c r="Q17" s="340"/>
      <c r="R17" s="320"/>
      <c r="S17" s="320"/>
      <c r="T17" s="320"/>
      <c r="U17" s="232">
        <f t="shared" si="0"/>
        <v>0</v>
      </c>
      <c r="V17" s="316"/>
      <c r="X17" s="310"/>
      <c r="Y17" s="232">
        <f t="shared" si="1"/>
        <v>0</v>
      </c>
    </row>
    <row r="18" spans="1:25" ht="20.100000000000001" customHeight="1" x14ac:dyDescent="0.2">
      <c r="A18" s="33">
        <v>7</v>
      </c>
      <c r="B18" s="30" t="s">
        <v>126</v>
      </c>
      <c r="C18" s="340"/>
      <c r="D18" s="340"/>
      <c r="E18" s="340"/>
      <c r="F18" s="320"/>
      <c r="G18" s="320"/>
      <c r="H18" s="320"/>
      <c r="I18" s="320"/>
      <c r="J18" s="340"/>
      <c r="K18" s="340"/>
      <c r="L18" s="340"/>
      <c r="M18" s="340"/>
      <c r="N18" s="320"/>
      <c r="O18" s="320"/>
      <c r="P18" s="340"/>
      <c r="Q18" s="340"/>
      <c r="R18" s="320"/>
      <c r="S18" s="320"/>
      <c r="T18" s="320"/>
      <c r="U18" s="232">
        <f t="shared" si="0"/>
        <v>0</v>
      </c>
      <c r="V18" s="316"/>
      <c r="X18" s="310"/>
      <c r="Y18" s="232">
        <f t="shared" si="1"/>
        <v>0</v>
      </c>
    </row>
    <row r="19" spans="1:25" ht="20.100000000000001" customHeight="1" x14ac:dyDescent="0.2">
      <c r="A19" s="33">
        <v>8</v>
      </c>
      <c r="B19" s="30" t="s">
        <v>127</v>
      </c>
      <c r="C19" s="340"/>
      <c r="D19" s="340"/>
      <c r="E19" s="340"/>
      <c r="F19" s="320"/>
      <c r="G19" s="320"/>
      <c r="H19" s="320"/>
      <c r="I19" s="320"/>
      <c r="J19" s="340"/>
      <c r="K19" s="340"/>
      <c r="L19" s="340"/>
      <c r="M19" s="340"/>
      <c r="N19" s="320"/>
      <c r="O19" s="320"/>
      <c r="P19" s="340"/>
      <c r="Q19" s="340"/>
      <c r="R19" s="320"/>
      <c r="S19" s="320"/>
      <c r="T19" s="320"/>
      <c r="U19" s="232">
        <f t="shared" si="0"/>
        <v>0</v>
      </c>
      <c r="V19" s="316"/>
      <c r="X19" s="310"/>
      <c r="Y19" s="232">
        <f t="shared" si="1"/>
        <v>0</v>
      </c>
    </row>
    <row r="20" spans="1:25" ht="20.100000000000001" customHeight="1" x14ac:dyDescent="0.2">
      <c r="A20" s="33">
        <v>9</v>
      </c>
      <c r="B20" s="30" t="s">
        <v>128</v>
      </c>
      <c r="C20" s="340"/>
      <c r="D20" s="340"/>
      <c r="E20" s="340"/>
      <c r="F20" s="320"/>
      <c r="G20" s="320"/>
      <c r="H20" s="320"/>
      <c r="I20" s="320"/>
      <c r="J20" s="340"/>
      <c r="K20" s="340"/>
      <c r="L20" s="340"/>
      <c r="M20" s="340"/>
      <c r="N20" s="320"/>
      <c r="O20" s="320"/>
      <c r="P20" s="340"/>
      <c r="Q20" s="340"/>
      <c r="R20" s="320"/>
      <c r="S20" s="320"/>
      <c r="T20" s="320"/>
      <c r="U20" s="232">
        <f t="shared" si="0"/>
        <v>0</v>
      </c>
      <c r="V20" s="316"/>
      <c r="X20" s="310"/>
      <c r="Y20" s="232">
        <f t="shared" si="1"/>
        <v>0</v>
      </c>
    </row>
    <row r="21" spans="1:25" ht="20.100000000000001" customHeight="1" x14ac:dyDescent="0.2">
      <c r="A21" s="33">
        <v>10</v>
      </c>
      <c r="B21" s="30" t="s">
        <v>129</v>
      </c>
      <c r="C21" s="340"/>
      <c r="D21" s="340"/>
      <c r="E21" s="340"/>
      <c r="F21" s="320"/>
      <c r="G21" s="320"/>
      <c r="H21" s="320"/>
      <c r="I21" s="320"/>
      <c r="J21" s="340"/>
      <c r="K21" s="340"/>
      <c r="L21" s="340"/>
      <c r="M21" s="340"/>
      <c r="N21" s="320"/>
      <c r="O21" s="320"/>
      <c r="P21" s="340"/>
      <c r="Q21" s="340"/>
      <c r="R21" s="320"/>
      <c r="S21" s="320"/>
      <c r="T21" s="320"/>
      <c r="U21" s="232">
        <f t="shared" si="0"/>
        <v>0</v>
      </c>
      <c r="V21" s="316"/>
      <c r="X21" s="310"/>
      <c r="Y21" s="232">
        <f t="shared" si="1"/>
        <v>0</v>
      </c>
    </row>
    <row r="22" spans="1:25" ht="20.100000000000001" customHeight="1" x14ac:dyDescent="0.2">
      <c r="A22" s="33">
        <v>11</v>
      </c>
      <c r="B22" s="30" t="s">
        <v>130</v>
      </c>
      <c r="C22" s="340"/>
      <c r="D22" s="340"/>
      <c r="E22" s="340"/>
      <c r="F22" s="320"/>
      <c r="G22" s="320"/>
      <c r="H22" s="320"/>
      <c r="I22" s="320"/>
      <c r="J22" s="340"/>
      <c r="K22" s="340"/>
      <c r="L22" s="340"/>
      <c r="M22" s="340"/>
      <c r="N22" s="320"/>
      <c r="O22" s="320"/>
      <c r="P22" s="340"/>
      <c r="Q22" s="340"/>
      <c r="R22" s="320"/>
      <c r="S22" s="320"/>
      <c r="T22" s="320"/>
      <c r="U22" s="232">
        <f t="shared" si="0"/>
        <v>0</v>
      </c>
      <c r="V22" s="316"/>
      <c r="X22" s="310"/>
      <c r="Y22" s="232">
        <f t="shared" si="1"/>
        <v>0</v>
      </c>
    </row>
    <row r="23" spans="1:25" ht="20.100000000000001" customHeight="1" x14ac:dyDescent="0.2">
      <c r="A23" s="33">
        <v>12</v>
      </c>
      <c r="B23" s="30" t="s">
        <v>131</v>
      </c>
      <c r="C23" s="340"/>
      <c r="D23" s="340"/>
      <c r="E23" s="340"/>
      <c r="F23" s="320"/>
      <c r="G23" s="320"/>
      <c r="H23" s="320"/>
      <c r="I23" s="320"/>
      <c r="J23" s="340"/>
      <c r="K23" s="340"/>
      <c r="L23" s="340"/>
      <c r="M23" s="340"/>
      <c r="N23" s="320"/>
      <c r="O23" s="320"/>
      <c r="P23" s="340"/>
      <c r="Q23" s="340"/>
      <c r="R23" s="320"/>
      <c r="S23" s="320"/>
      <c r="T23" s="320"/>
      <c r="U23" s="232">
        <f t="shared" si="0"/>
        <v>0</v>
      </c>
      <c r="V23" s="316"/>
      <c r="X23" s="310"/>
      <c r="Y23" s="232">
        <f t="shared" si="1"/>
        <v>0</v>
      </c>
    </row>
    <row r="24" spans="1:25" ht="20.100000000000001" customHeight="1" x14ac:dyDescent="0.2">
      <c r="A24" s="33">
        <v>13</v>
      </c>
      <c r="B24" s="30" t="s">
        <v>303</v>
      </c>
      <c r="C24" s="340"/>
      <c r="D24" s="340"/>
      <c r="E24" s="340"/>
      <c r="F24" s="320"/>
      <c r="G24" s="320"/>
      <c r="H24" s="320"/>
      <c r="I24" s="320"/>
      <c r="J24" s="340"/>
      <c r="K24" s="340"/>
      <c r="L24" s="340"/>
      <c r="M24" s="340"/>
      <c r="N24" s="320"/>
      <c r="O24" s="320"/>
      <c r="P24" s="340"/>
      <c r="Q24" s="340"/>
      <c r="R24" s="320"/>
      <c r="S24" s="320"/>
      <c r="T24" s="320"/>
      <c r="U24" s="232">
        <f t="shared" si="0"/>
        <v>0</v>
      </c>
      <c r="V24" s="316"/>
      <c r="X24" s="310"/>
      <c r="Y24" s="232">
        <f t="shared" si="1"/>
        <v>0</v>
      </c>
    </row>
    <row r="25" spans="1:25" ht="20.100000000000001" customHeight="1" x14ac:dyDescent="0.2">
      <c r="A25" s="33">
        <v>14</v>
      </c>
      <c r="B25" s="30" t="s">
        <v>132</v>
      </c>
      <c r="C25" s="340"/>
      <c r="D25" s="340"/>
      <c r="E25" s="340"/>
      <c r="F25" s="320"/>
      <c r="G25" s="320"/>
      <c r="H25" s="320"/>
      <c r="I25" s="320"/>
      <c r="J25" s="340"/>
      <c r="K25" s="340"/>
      <c r="L25" s="340"/>
      <c r="M25" s="340"/>
      <c r="N25" s="320"/>
      <c r="O25" s="320"/>
      <c r="P25" s="340"/>
      <c r="Q25" s="340"/>
      <c r="R25" s="320"/>
      <c r="S25" s="320"/>
      <c r="T25" s="320"/>
      <c r="U25" s="232">
        <f t="shared" si="0"/>
        <v>0</v>
      </c>
      <c r="V25" s="316"/>
      <c r="X25" s="310"/>
      <c r="Y25" s="232">
        <f t="shared" si="1"/>
        <v>0</v>
      </c>
    </row>
    <row r="26" spans="1:25" ht="20.100000000000001" customHeight="1" x14ac:dyDescent="0.2">
      <c r="A26" s="33">
        <v>15</v>
      </c>
      <c r="B26" s="30" t="s">
        <v>133</v>
      </c>
      <c r="C26" s="340"/>
      <c r="D26" s="340"/>
      <c r="E26" s="340"/>
      <c r="F26" s="320"/>
      <c r="G26" s="320"/>
      <c r="H26" s="320"/>
      <c r="I26" s="320"/>
      <c r="J26" s="340"/>
      <c r="K26" s="340"/>
      <c r="L26" s="340"/>
      <c r="M26" s="340"/>
      <c r="N26" s="320"/>
      <c r="O26" s="320"/>
      <c r="P26" s="340"/>
      <c r="Q26" s="340"/>
      <c r="R26" s="320"/>
      <c r="S26" s="320"/>
      <c r="T26" s="320"/>
      <c r="U26" s="232">
        <f t="shared" si="0"/>
        <v>0</v>
      </c>
      <c r="V26" s="316"/>
      <c r="X26" s="310"/>
      <c r="Y26" s="232">
        <f t="shared" si="1"/>
        <v>0</v>
      </c>
    </row>
    <row r="27" spans="1:25" ht="20.100000000000001" customHeight="1" x14ac:dyDescent="0.2">
      <c r="A27" s="33">
        <v>16</v>
      </c>
      <c r="B27" s="30" t="s">
        <v>134</v>
      </c>
      <c r="C27" s="340"/>
      <c r="D27" s="340"/>
      <c r="E27" s="340"/>
      <c r="F27" s="320"/>
      <c r="G27" s="320"/>
      <c r="H27" s="320"/>
      <c r="I27" s="320"/>
      <c r="J27" s="340"/>
      <c r="K27" s="340"/>
      <c r="L27" s="340"/>
      <c r="M27" s="340"/>
      <c r="N27" s="320"/>
      <c r="O27" s="320"/>
      <c r="P27" s="340"/>
      <c r="Q27" s="340"/>
      <c r="R27" s="320"/>
      <c r="S27" s="320"/>
      <c r="T27" s="320"/>
      <c r="U27" s="232">
        <f t="shared" si="0"/>
        <v>0</v>
      </c>
      <c r="V27" s="316"/>
      <c r="X27" s="310"/>
      <c r="Y27" s="232">
        <f t="shared" si="1"/>
        <v>0</v>
      </c>
    </row>
    <row r="28" spans="1:25" ht="20.100000000000001" customHeight="1" x14ac:dyDescent="0.2">
      <c r="A28" s="33">
        <v>17</v>
      </c>
      <c r="B28" s="30" t="s">
        <v>135</v>
      </c>
      <c r="C28" s="340"/>
      <c r="D28" s="340"/>
      <c r="E28" s="340"/>
      <c r="F28" s="320"/>
      <c r="G28" s="320"/>
      <c r="H28" s="320"/>
      <c r="I28" s="320"/>
      <c r="J28" s="340"/>
      <c r="K28" s="340"/>
      <c r="L28" s="340"/>
      <c r="M28" s="340"/>
      <c r="N28" s="320"/>
      <c r="O28" s="320"/>
      <c r="P28" s="340"/>
      <c r="Q28" s="340"/>
      <c r="R28" s="320"/>
      <c r="S28" s="320"/>
      <c r="T28" s="320"/>
      <c r="U28" s="232">
        <f t="shared" si="0"/>
        <v>0</v>
      </c>
      <c r="V28" s="316"/>
      <c r="X28" s="310"/>
      <c r="Y28" s="232">
        <f t="shared" si="1"/>
        <v>0</v>
      </c>
    </row>
    <row r="29" spans="1:25" ht="20.100000000000001" customHeight="1" x14ac:dyDescent="0.2">
      <c r="A29" s="33">
        <v>18</v>
      </c>
      <c r="B29" s="30" t="s">
        <v>280</v>
      </c>
      <c r="C29" s="340"/>
      <c r="D29" s="340"/>
      <c r="E29" s="340"/>
      <c r="F29" s="320"/>
      <c r="G29" s="320"/>
      <c r="H29" s="320"/>
      <c r="I29" s="320"/>
      <c r="J29" s="340"/>
      <c r="K29" s="340"/>
      <c r="L29" s="340"/>
      <c r="M29" s="340"/>
      <c r="N29" s="320"/>
      <c r="O29" s="320"/>
      <c r="P29" s="340"/>
      <c r="Q29" s="340"/>
      <c r="R29" s="320"/>
      <c r="S29" s="320"/>
      <c r="T29" s="320"/>
      <c r="U29" s="232">
        <f t="shared" si="0"/>
        <v>0</v>
      </c>
      <c r="V29" s="316"/>
      <c r="X29" s="310"/>
      <c r="Y29" s="232">
        <f t="shared" si="1"/>
        <v>0</v>
      </c>
    </row>
    <row r="30" spans="1:25" ht="20.100000000000001" customHeight="1" x14ac:dyDescent="0.2">
      <c r="A30" s="208">
        <v>19</v>
      </c>
      <c r="B30" s="30" t="s">
        <v>304</v>
      </c>
      <c r="C30" s="340"/>
      <c r="D30" s="340"/>
      <c r="E30" s="340"/>
      <c r="F30" s="320"/>
      <c r="G30" s="320"/>
      <c r="H30" s="320"/>
      <c r="I30" s="320"/>
      <c r="J30" s="340"/>
      <c r="K30" s="340"/>
      <c r="L30" s="340"/>
      <c r="M30" s="340"/>
      <c r="N30" s="320"/>
      <c r="O30" s="320"/>
      <c r="P30" s="340"/>
      <c r="Q30" s="340"/>
      <c r="R30" s="320"/>
      <c r="S30" s="320"/>
      <c r="T30" s="320"/>
      <c r="U30" s="232">
        <f t="shared" si="0"/>
        <v>0</v>
      </c>
      <c r="V30" s="316"/>
      <c r="X30" s="310"/>
      <c r="Y30" s="232">
        <f t="shared" si="1"/>
        <v>0</v>
      </c>
    </row>
    <row r="31" spans="1:25" ht="20.100000000000001" customHeight="1" x14ac:dyDescent="0.25">
      <c r="A31" s="33">
        <v>20</v>
      </c>
      <c r="B31" s="30" t="s">
        <v>186</v>
      </c>
      <c r="C31" s="340"/>
      <c r="D31" s="340"/>
      <c r="E31" s="340"/>
      <c r="F31" s="320"/>
      <c r="G31" s="320"/>
      <c r="H31" s="320"/>
      <c r="I31" s="320"/>
      <c r="J31" s="340"/>
      <c r="K31" s="340"/>
      <c r="L31" s="340"/>
      <c r="M31" s="340"/>
      <c r="N31" s="320"/>
      <c r="O31" s="320"/>
      <c r="P31" s="342"/>
      <c r="Q31" s="340"/>
      <c r="R31" s="320"/>
      <c r="S31" s="320"/>
      <c r="T31" s="320"/>
      <c r="U31" s="319">
        <f t="shared" si="0"/>
        <v>0</v>
      </c>
      <c r="V31" s="316"/>
      <c r="X31" s="310"/>
      <c r="Y31" s="232">
        <f t="shared" si="1"/>
        <v>0</v>
      </c>
    </row>
    <row r="32" spans="1:25" ht="20.100000000000001" customHeight="1" x14ac:dyDescent="0.2">
      <c r="A32" s="33">
        <v>21</v>
      </c>
      <c r="B32" s="30" t="s">
        <v>305</v>
      </c>
      <c r="C32" s="340"/>
      <c r="D32" s="340"/>
      <c r="E32" s="340"/>
      <c r="F32" s="320"/>
      <c r="G32" s="320"/>
      <c r="H32" s="320"/>
      <c r="I32" s="320"/>
      <c r="J32" s="340"/>
      <c r="K32" s="340"/>
      <c r="L32" s="340"/>
      <c r="M32" s="340"/>
      <c r="N32" s="320"/>
      <c r="O32" s="320"/>
      <c r="P32" s="340"/>
      <c r="Q32" s="340"/>
      <c r="R32" s="320"/>
      <c r="S32" s="320"/>
      <c r="T32" s="320"/>
      <c r="U32" s="232">
        <f t="shared" si="0"/>
        <v>0</v>
      </c>
      <c r="V32" s="316"/>
      <c r="X32" s="310"/>
      <c r="Y32" s="232">
        <f t="shared" si="1"/>
        <v>0</v>
      </c>
    </row>
    <row r="33" spans="1:25" ht="20.100000000000001" customHeight="1" x14ac:dyDescent="0.2">
      <c r="A33" s="33">
        <v>22</v>
      </c>
      <c r="B33" s="30" t="s">
        <v>136</v>
      </c>
      <c r="C33" s="340"/>
      <c r="D33" s="340"/>
      <c r="E33" s="340"/>
      <c r="F33" s="320"/>
      <c r="G33" s="320"/>
      <c r="H33" s="320"/>
      <c r="I33" s="320"/>
      <c r="J33" s="340"/>
      <c r="K33" s="340"/>
      <c r="L33" s="340"/>
      <c r="M33" s="340"/>
      <c r="N33" s="320"/>
      <c r="O33" s="320"/>
      <c r="P33" s="340"/>
      <c r="Q33" s="340"/>
      <c r="R33" s="320"/>
      <c r="S33" s="320"/>
      <c r="T33" s="320"/>
      <c r="U33" s="232">
        <f t="shared" si="0"/>
        <v>0</v>
      </c>
      <c r="V33" s="316"/>
      <c r="X33" s="310"/>
      <c r="Y33" s="232">
        <f t="shared" si="1"/>
        <v>0</v>
      </c>
    </row>
    <row r="34" spans="1:25" ht="20.100000000000001" customHeight="1" x14ac:dyDescent="0.2">
      <c r="A34" s="33">
        <v>23</v>
      </c>
      <c r="B34" s="30" t="s">
        <v>137</v>
      </c>
      <c r="C34" s="340"/>
      <c r="D34" s="340"/>
      <c r="E34" s="340"/>
      <c r="F34" s="320"/>
      <c r="G34" s="320"/>
      <c r="H34" s="320"/>
      <c r="I34" s="320"/>
      <c r="J34" s="320"/>
      <c r="K34" s="320"/>
      <c r="L34" s="340"/>
      <c r="M34" s="340"/>
      <c r="N34" s="320"/>
      <c r="O34" s="320"/>
      <c r="P34" s="340"/>
      <c r="Q34" s="340"/>
      <c r="R34" s="320"/>
      <c r="S34" s="320"/>
      <c r="T34" s="320"/>
      <c r="U34" s="232">
        <f t="shared" si="0"/>
        <v>0</v>
      </c>
      <c r="V34" s="316"/>
      <c r="X34" s="310"/>
      <c r="Y34" s="232">
        <f t="shared" si="1"/>
        <v>0</v>
      </c>
    </row>
    <row r="35" spans="1:25" ht="20.100000000000001" customHeight="1" x14ac:dyDescent="0.2">
      <c r="A35" s="33">
        <v>24</v>
      </c>
      <c r="B35" s="30" t="s">
        <v>291</v>
      </c>
      <c r="C35" s="340"/>
      <c r="D35" s="340"/>
      <c r="E35" s="340"/>
      <c r="F35" s="320"/>
      <c r="G35" s="320"/>
      <c r="H35" s="320"/>
      <c r="I35" s="320"/>
      <c r="J35" s="320"/>
      <c r="K35" s="320"/>
      <c r="L35" s="340"/>
      <c r="M35" s="340"/>
      <c r="N35" s="320"/>
      <c r="O35" s="320"/>
      <c r="P35" s="340"/>
      <c r="Q35" s="340"/>
      <c r="R35" s="320"/>
      <c r="S35" s="320"/>
      <c r="T35" s="320"/>
      <c r="U35" s="232">
        <f t="shared" si="0"/>
        <v>0</v>
      </c>
      <c r="V35" s="316"/>
      <c r="X35" s="310"/>
      <c r="Y35" s="232">
        <f t="shared" si="1"/>
        <v>0</v>
      </c>
    </row>
    <row r="36" spans="1:25" ht="20.100000000000001" customHeight="1" x14ac:dyDescent="0.2">
      <c r="A36" s="33">
        <v>25</v>
      </c>
      <c r="B36" s="30" t="s">
        <v>306</v>
      </c>
      <c r="C36" s="340"/>
      <c r="D36" s="340"/>
      <c r="E36" s="340"/>
      <c r="F36" s="320"/>
      <c r="G36" s="320"/>
      <c r="H36" s="320"/>
      <c r="I36" s="320"/>
      <c r="J36" s="340"/>
      <c r="K36" s="340"/>
      <c r="L36" s="340"/>
      <c r="M36" s="340"/>
      <c r="N36" s="320"/>
      <c r="O36" s="320"/>
      <c r="P36" s="340"/>
      <c r="Q36" s="340"/>
      <c r="R36" s="320"/>
      <c r="S36" s="320"/>
      <c r="T36" s="320"/>
      <c r="U36" s="232">
        <f t="shared" si="0"/>
        <v>0</v>
      </c>
      <c r="V36" s="316"/>
      <c r="X36" s="310"/>
      <c r="Y36" s="232">
        <f t="shared" si="1"/>
        <v>0</v>
      </c>
    </row>
    <row r="37" spans="1:25" ht="20.100000000000001" customHeight="1" x14ac:dyDescent="0.25">
      <c r="A37" s="33">
        <v>26</v>
      </c>
      <c r="B37" s="30" t="s">
        <v>281</v>
      </c>
      <c r="C37" s="340"/>
      <c r="D37" s="340"/>
      <c r="E37" s="340"/>
      <c r="F37" s="320"/>
      <c r="G37" s="320"/>
      <c r="H37" s="320"/>
      <c r="I37" s="320"/>
      <c r="J37" s="320"/>
      <c r="K37" s="320"/>
      <c r="L37" s="340"/>
      <c r="M37" s="340"/>
      <c r="N37" s="320"/>
      <c r="O37" s="320"/>
      <c r="P37" s="340"/>
      <c r="Q37" s="340"/>
      <c r="R37" s="320"/>
      <c r="S37" s="320"/>
      <c r="T37" s="320"/>
      <c r="U37" s="319">
        <f t="shared" si="0"/>
        <v>0</v>
      </c>
      <c r="V37" s="316"/>
      <c r="X37" s="310"/>
      <c r="Y37" s="232">
        <f t="shared" si="1"/>
        <v>0</v>
      </c>
    </row>
    <row r="38" spans="1:25" ht="20.100000000000001" customHeight="1" x14ac:dyDescent="0.2">
      <c r="A38" s="33">
        <v>27</v>
      </c>
      <c r="B38" s="30" t="s">
        <v>138</v>
      </c>
      <c r="C38" s="340"/>
      <c r="D38" s="340"/>
      <c r="E38" s="340"/>
      <c r="F38" s="320"/>
      <c r="G38" s="320"/>
      <c r="H38" s="320"/>
      <c r="I38" s="320"/>
      <c r="J38" s="320"/>
      <c r="K38" s="320"/>
      <c r="L38" s="340"/>
      <c r="M38" s="340"/>
      <c r="N38" s="320"/>
      <c r="O38" s="320"/>
      <c r="P38" s="340"/>
      <c r="Q38" s="340"/>
      <c r="R38" s="320"/>
      <c r="S38" s="320"/>
      <c r="T38" s="320"/>
      <c r="U38" s="232">
        <f t="shared" si="0"/>
        <v>0</v>
      </c>
      <c r="V38" s="316"/>
      <c r="X38" s="310"/>
      <c r="Y38" s="232">
        <f t="shared" si="1"/>
        <v>0</v>
      </c>
    </row>
    <row r="39" spans="1:25" ht="20.100000000000001" customHeight="1" x14ac:dyDescent="0.2">
      <c r="A39" s="33">
        <v>28</v>
      </c>
      <c r="B39" s="30" t="s">
        <v>139</v>
      </c>
      <c r="C39" s="340"/>
      <c r="D39" s="340"/>
      <c r="E39" s="340"/>
      <c r="F39" s="320"/>
      <c r="G39" s="320"/>
      <c r="H39" s="320"/>
      <c r="I39" s="320"/>
      <c r="J39" s="320"/>
      <c r="K39" s="320"/>
      <c r="L39" s="340"/>
      <c r="M39" s="340"/>
      <c r="N39" s="320"/>
      <c r="O39" s="320"/>
      <c r="P39" s="340"/>
      <c r="Q39" s="340"/>
      <c r="R39" s="320"/>
      <c r="S39" s="320"/>
      <c r="T39" s="320"/>
      <c r="U39" s="232">
        <f t="shared" si="0"/>
        <v>0</v>
      </c>
      <c r="V39" s="316"/>
      <c r="X39" s="310"/>
      <c r="Y39" s="232">
        <f t="shared" si="1"/>
        <v>0</v>
      </c>
    </row>
    <row r="40" spans="1:25" ht="20.100000000000001" customHeight="1" x14ac:dyDescent="0.2">
      <c r="A40" s="33">
        <v>29</v>
      </c>
      <c r="B40" s="313" t="s">
        <v>140</v>
      </c>
      <c r="C40" s="340"/>
      <c r="D40" s="340"/>
      <c r="E40" s="340"/>
      <c r="F40" s="320"/>
      <c r="G40" s="320"/>
      <c r="H40" s="320"/>
      <c r="I40" s="320"/>
      <c r="J40" s="320"/>
      <c r="K40" s="320"/>
      <c r="L40" s="340"/>
      <c r="M40" s="340"/>
      <c r="N40" s="320"/>
      <c r="O40" s="320"/>
      <c r="P40" s="340"/>
      <c r="Q40" s="340"/>
      <c r="R40" s="320"/>
      <c r="S40" s="320"/>
      <c r="T40" s="320"/>
      <c r="U40" s="232">
        <f t="shared" si="0"/>
        <v>0</v>
      </c>
      <c r="V40" s="316"/>
      <c r="W40" s="316"/>
      <c r="X40" s="310"/>
      <c r="Y40" s="232">
        <f t="shared" si="1"/>
        <v>0</v>
      </c>
    </row>
    <row r="41" spans="1:25" ht="20.100000000000001" customHeight="1" x14ac:dyDescent="0.2">
      <c r="A41" s="33">
        <v>30</v>
      </c>
      <c r="B41" s="313" t="s">
        <v>283</v>
      </c>
      <c r="C41" s="340"/>
      <c r="D41" s="340"/>
      <c r="E41" s="340"/>
      <c r="F41" s="320"/>
      <c r="G41" s="320"/>
      <c r="H41" s="320"/>
      <c r="I41" s="320"/>
      <c r="J41" s="320"/>
      <c r="K41" s="320"/>
      <c r="L41" s="340"/>
      <c r="M41" s="340"/>
      <c r="N41" s="320"/>
      <c r="O41" s="320"/>
      <c r="P41" s="340"/>
      <c r="Q41" s="340"/>
      <c r="R41" s="320"/>
      <c r="S41" s="320"/>
      <c r="T41" s="320"/>
      <c r="U41" s="232">
        <f t="shared" si="0"/>
        <v>0</v>
      </c>
      <c r="V41" s="316"/>
      <c r="X41" s="310"/>
      <c r="Y41" s="232">
        <f t="shared" si="1"/>
        <v>0</v>
      </c>
    </row>
    <row r="42" spans="1:25" ht="20.100000000000001" customHeight="1" x14ac:dyDescent="0.2">
      <c r="A42" s="33">
        <v>31</v>
      </c>
      <c r="B42" s="313" t="s">
        <v>307</v>
      </c>
      <c r="C42" s="340"/>
      <c r="D42" s="340"/>
      <c r="E42" s="340"/>
      <c r="F42" s="320"/>
      <c r="G42" s="320"/>
      <c r="H42" s="320"/>
      <c r="I42" s="320"/>
      <c r="J42" s="340"/>
      <c r="K42" s="340"/>
      <c r="L42" s="340"/>
      <c r="M42" s="340"/>
      <c r="N42" s="320"/>
      <c r="O42" s="320"/>
      <c r="P42" s="340"/>
      <c r="Q42" s="340"/>
      <c r="R42" s="320"/>
      <c r="S42" s="320"/>
      <c r="T42" s="320"/>
      <c r="U42" s="232">
        <f t="shared" si="0"/>
        <v>0</v>
      </c>
      <c r="V42" s="316"/>
      <c r="X42" s="310"/>
      <c r="Y42" s="232">
        <f t="shared" si="1"/>
        <v>0</v>
      </c>
    </row>
    <row r="43" spans="1:25" ht="20.100000000000001" customHeight="1" x14ac:dyDescent="0.2">
      <c r="A43" s="33">
        <v>32</v>
      </c>
      <c r="B43" s="30" t="s">
        <v>141</v>
      </c>
      <c r="C43" s="340"/>
      <c r="D43" s="340"/>
      <c r="E43" s="340"/>
      <c r="F43" s="320"/>
      <c r="G43" s="320"/>
      <c r="H43" s="320"/>
      <c r="I43" s="320"/>
      <c r="J43" s="320"/>
      <c r="K43" s="320"/>
      <c r="L43" s="340"/>
      <c r="M43" s="340"/>
      <c r="N43" s="320"/>
      <c r="O43" s="320"/>
      <c r="P43" s="340"/>
      <c r="Q43" s="340"/>
      <c r="R43" s="320"/>
      <c r="S43" s="320"/>
      <c r="T43" s="320"/>
      <c r="U43" s="232">
        <f t="shared" si="0"/>
        <v>0</v>
      </c>
      <c r="V43" s="316"/>
      <c r="X43" s="310"/>
      <c r="Y43" s="232">
        <f t="shared" si="1"/>
        <v>0</v>
      </c>
    </row>
    <row r="44" spans="1:25" ht="20.100000000000001" customHeight="1" x14ac:dyDescent="0.2">
      <c r="A44" s="33">
        <v>33</v>
      </c>
      <c r="B44" s="30" t="s">
        <v>142</v>
      </c>
      <c r="C44" s="340"/>
      <c r="D44" s="340"/>
      <c r="E44" s="340"/>
      <c r="F44" s="320"/>
      <c r="G44" s="320"/>
      <c r="H44" s="320"/>
      <c r="I44" s="320"/>
      <c r="J44" s="320"/>
      <c r="K44" s="320"/>
      <c r="L44" s="340"/>
      <c r="M44" s="340"/>
      <c r="N44" s="320"/>
      <c r="O44" s="320"/>
      <c r="P44" s="340"/>
      <c r="Q44" s="340"/>
      <c r="R44" s="320"/>
      <c r="S44" s="320"/>
      <c r="T44" s="320"/>
      <c r="U44" s="232">
        <f t="shared" ref="U44:U61" si="2">SUM(C44:T44)</f>
        <v>0</v>
      </c>
      <c r="V44" s="316"/>
      <c r="X44" s="310"/>
      <c r="Y44" s="232">
        <f t="shared" si="1"/>
        <v>0</v>
      </c>
    </row>
    <row r="45" spans="1:25" ht="20.100000000000001" customHeight="1" x14ac:dyDescent="0.2">
      <c r="A45" s="33">
        <v>34</v>
      </c>
      <c r="B45" s="30" t="s">
        <v>143</v>
      </c>
      <c r="C45" s="340"/>
      <c r="D45" s="340"/>
      <c r="E45" s="340"/>
      <c r="F45" s="320"/>
      <c r="G45" s="320"/>
      <c r="H45" s="320"/>
      <c r="I45" s="320"/>
      <c r="J45" s="320"/>
      <c r="K45" s="320"/>
      <c r="L45" s="340"/>
      <c r="M45" s="340"/>
      <c r="N45" s="320"/>
      <c r="O45" s="320"/>
      <c r="P45" s="340"/>
      <c r="Q45" s="340"/>
      <c r="R45" s="320"/>
      <c r="S45" s="320"/>
      <c r="T45" s="320"/>
      <c r="U45" s="232">
        <f t="shared" si="2"/>
        <v>0</v>
      </c>
      <c r="V45" s="316"/>
      <c r="X45" s="310"/>
      <c r="Y45" s="232">
        <f t="shared" si="1"/>
        <v>0</v>
      </c>
    </row>
    <row r="46" spans="1:25" ht="20.100000000000001" customHeight="1" x14ac:dyDescent="0.2">
      <c r="A46" s="33">
        <v>35</v>
      </c>
      <c r="B46" s="30" t="s">
        <v>309</v>
      </c>
      <c r="C46" s="340"/>
      <c r="D46" s="340"/>
      <c r="E46" s="340"/>
      <c r="F46" s="320"/>
      <c r="G46" s="320"/>
      <c r="H46" s="320"/>
      <c r="I46" s="320"/>
      <c r="J46" s="320"/>
      <c r="K46" s="320"/>
      <c r="L46" s="340"/>
      <c r="M46" s="340"/>
      <c r="N46" s="320"/>
      <c r="O46" s="320"/>
      <c r="P46" s="340"/>
      <c r="Q46" s="340"/>
      <c r="R46" s="320"/>
      <c r="S46" s="320"/>
      <c r="T46" s="320"/>
      <c r="U46" s="232">
        <f t="shared" si="2"/>
        <v>0</v>
      </c>
      <c r="V46" s="316"/>
      <c r="X46" s="310"/>
      <c r="Y46" s="232">
        <f t="shared" si="1"/>
        <v>0</v>
      </c>
    </row>
    <row r="47" spans="1:25" ht="20.100000000000001" customHeight="1" x14ac:dyDescent="0.2">
      <c r="A47" s="33">
        <v>36</v>
      </c>
      <c r="B47" s="30" t="s">
        <v>144</v>
      </c>
      <c r="C47" s="340"/>
      <c r="D47" s="340"/>
      <c r="E47" s="340"/>
      <c r="F47" s="320"/>
      <c r="G47" s="320"/>
      <c r="H47" s="320"/>
      <c r="I47" s="320"/>
      <c r="J47" s="320"/>
      <c r="K47" s="320"/>
      <c r="L47" s="340"/>
      <c r="M47" s="340"/>
      <c r="N47" s="320"/>
      <c r="O47" s="320"/>
      <c r="P47" s="340"/>
      <c r="Q47" s="340"/>
      <c r="R47" s="320"/>
      <c r="S47" s="320"/>
      <c r="T47" s="320"/>
      <c r="U47" s="232">
        <f t="shared" si="2"/>
        <v>0</v>
      </c>
      <c r="V47" s="316"/>
      <c r="X47" s="310"/>
      <c r="Y47" s="232">
        <f t="shared" si="1"/>
        <v>0</v>
      </c>
    </row>
    <row r="48" spans="1:25" ht="20.100000000000001" customHeight="1" x14ac:dyDescent="0.2">
      <c r="A48" s="33">
        <v>37</v>
      </c>
      <c r="B48" s="30" t="s">
        <v>311</v>
      </c>
      <c r="C48" s="340"/>
      <c r="D48" s="340"/>
      <c r="E48" s="340"/>
      <c r="F48" s="320"/>
      <c r="G48" s="320"/>
      <c r="H48" s="320"/>
      <c r="I48" s="320"/>
      <c r="J48" s="320"/>
      <c r="K48" s="320"/>
      <c r="L48" s="340"/>
      <c r="M48" s="340"/>
      <c r="N48" s="320"/>
      <c r="O48" s="320"/>
      <c r="P48" s="340"/>
      <c r="Q48" s="340"/>
      <c r="R48" s="320"/>
      <c r="S48" s="320"/>
      <c r="T48" s="320"/>
      <c r="U48" s="232">
        <f t="shared" si="2"/>
        <v>0</v>
      </c>
      <c r="V48" s="316"/>
      <c r="X48" s="310"/>
      <c r="Y48" s="232">
        <f t="shared" si="1"/>
        <v>0</v>
      </c>
    </row>
    <row r="49" spans="1:25" ht="20.100000000000001" customHeight="1" x14ac:dyDescent="0.2">
      <c r="A49" s="33">
        <v>38</v>
      </c>
      <c r="B49" s="30" t="s">
        <v>308</v>
      </c>
      <c r="C49" s="340"/>
      <c r="D49" s="340"/>
      <c r="E49" s="340"/>
      <c r="F49" s="320"/>
      <c r="G49" s="320"/>
      <c r="H49" s="320"/>
      <c r="I49" s="320"/>
      <c r="J49" s="320"/>
      <c r="K49" s="320"/>
      <c r="L49" s="340"/>
      <c r="M49" s="340"/>
      <c r="N49" s="320"/>
      <c r="O49" s="320"/>
      <c r="P49" s="340"/>
      <c r="Q49" s="340"/>
      <c r="R49" s="320"/>
      <c r="S49" s="320"/>
      <c r="T49" s="320"/>
      <c r="U49" s="232">
        <f t="shared" si="2"/>
        <v>0</v>
      </c>
      <c r="V49" s="316"/>
      <c r="W49" s="316"/>
      <c r="X49" s="310"/>
      <c r="Y49" s="232">
        <f t="shared" si="1"/>
        <v>0</v>
      </c>
    </row>
    <row r="50" spans="1:25" ht="20.100000000000001" customHeight="1" x14ac:dyDescent="0.2">
      <c r="A50" s="33">
        <v>39</v>
      </c>
      <c r="B50" s="30" t="s">
        <v>146</v>
      </c>
      <c r="C50" s="340"/>
      <c r="D50" s="340"/>
      <c r="E50" s="340"/>
      <c r="F50" s="320"/>
      <c r="G50" s="320"/>
      <c r="H50" s="320"/>
      <c r="I50" s="320"/>
      <c r="J50" s="320"/>
      <c r="K50" s="320"/>
      <c r="L50" s="340"/>
      <c r="M50" s="340"/>
      <c r="N50" s="320"/>
      <c r="O50" s="320"/>
      <c r="P50" s="340"/>
      <c r="Q50" s="340"/>
      <c r="R50" s="320"/>
      <c r="S50" s="320"/>
      <c r="T50" s="320"/>
      <c r="U50" s="232">
        <f t="shared" si="2"/>
        <v>0</v>
      </c>
      <c r="V50" s="316"/>
      <c r="X50" s="310"/>
      <c r="Y50" s="195"/>
    </row>
    <row r="51" spans="1:25" ht="20.100000000000001" customHeight="1" x14ac:dyDescent="0.2">
      <c r="A51" s="33">
        <v>40</v>
      </c>
      <c r="B51" s="30" t="s">
        <v>312</v>
      </c>
      <c r="C51" s="340"/>
      <c r="D51" s="340"/>
      <c r="E51" s="340"/>
      <c r="F51" s="320"/>
      <c r="G51" s="320"/>
      <c r="H51" s="320"/>
      <c r="I51" s="320"/>
      <c r="J51" s="320"/>
      <c r="K51" s="320"/>
      <c r="L51" s="340"/>
      <c r="M51" s="340"/>
      <c r="N51" s="320"/>
      <c r="O51" s="320"/>
      <c r="P51" s="340"/>
      <c r="Q51" s="340"/>
      <c r="R51" s="320"/>
      <c r="S51" s="320"/>
      <c r="T51" s="320"/>
      <c r="U51" s="232">
        <f t="shared" si="2"/>
        <v>0</v>
      </c>
      <c r="V51" s="316"/>
      <c r="X51" s="310"/>
      <c r="Y51" s="195"/>
    </row>
    <row r="52" spans="1:25" ht="20.100000000000001" customHeight="1" x14ac:dyDescent="0.2">
      <c r="A52" s="33">
        <v>41</v>
      </c>
      <c r="B52" s="329" t="s">
        <v>318</v>
      </c>
      <c r="C52" s="340"/>
      <c r="D52" s="340"/>
      <c r="E52" s="340"/>
      <c r="F52" s="320"/>
      <c r="G52" s="320"/>
      <c r="H52" s="320"/>
      <c r="I52" s="320"/>
      <c r="J52" s="320"/>
      <c r="K52" s="320"/>
      <c r="L52" s="340"/>
      <c r="M52" s="340"/>
      <c r="N52" s="320"/>
      <c r="O52" s="320"/>
      <c r="P52" s="340"/>
      <c r="Q52" s="340"/>
      <c r="R52" s="320"/>
      <c r="S52" s="320"/>
      <c r="T52" s="320"/>
      <c r="U52" s="232">
        <f t="shared" si="2"/>
        <v>0</v>
      </c>
      <c r="V52" s="316"/>
      <c r="X52" s="310"/>
      <c r="Y52" s="195"/>
    </row>
    <row r="53" spans="1:25" ht="20.100000000000001" customHeight="1" x14ac:dyDescent="0.2">
      <c r="A53" s="33">
        <v>42</v>
      </c>
      <c r="B53" s="305" t="s">
        <v>187</v>
      </c>
      <c r="C53" s="340"/>
      <c r="D53" s="340"/>
      <c r="E53" s="340"/>
      <c r="F53" s="320"/>
      <c r="G53" s="320"/>
      <c r="H53" s="320"/>
      <c r="I53" s="320"/>
      <c r="J53" s="340"/>
      <c r="K53" s="340"/>
      <c r="L53" s="340"/>
      <c r="M53" s="340"/>
      <c r="N53" s="320"/>
      <c r="O53" s="320"/>
      <c r="P53" s="340"/>
      <c r="Q53" s="340"/>
      <c r="R53" s="320"/>
      <c r="S53" s="320"/>
      <c r="T53" s="320"/>
      <c r="U53" s="328">
        <f t="shared" si="2"/>
        <v>0</v>
      </c>
      <c r="V53" s="316"/>
      <c r="X53" s="310"/>
      <c r="Y53" s="195"/>
    </row>
    <row r="54" spans="1:25" ht="20.100000000000001" customHeight="1" x14ac:dyDescent="0.2">
      <c r="A54" s="33">
        <v>43</v>
      </c>
      <c r="B54" s="30" t="s">
        <v>190</v>
      </c>
      <c r="C54" s="340"/>
      <c r="D54" s="340"/>
      <c r="E54" s="340"/>
      <c r="F54" s="320"/>
      <c r="G54" s="320"/>
      <c r="H54" s="320"/>
      <c r="I54" s="320"/>
      <c r="J54" s="341"/>
      <c r="K54" s="341"/>
      <c r="L54" s="340"/>
      <c r="M54" s="340"/>
      <c r="N54" s="320"/>
      <c r="O54" s="320"/>
      <c r="P54" s="340"/>
      <c r="Q54" s="340"/>
      <c r="R54" s="320"/>
      <c r="S54" s="320"/>
      <c r="T54" s="320"/>
      <c r="U54" s="232">
        <f t="shared" si="2"/>
        <v>0</v>
      </c>
      <c r="V54" s="316"/>
      <c r="X54" s="310"/>
      <c r="Y54" s="195"/>
    </row>
    <row r="55" spans="1:25" ht="20.100000000000001" customHeight="1" x14ac:dyDescent="0.2">
      <c r="A55" s="33">
        <v>44</v>
      </c>
      <c r="B55" s="30" t="s">
        <v>284</v>
      </c>
      <c r="C55" s="320"/>
      <c r="D55" s="340"/>
      <c r="E55" s="340"/>
      <c r="F55" s="320"/>
      <c r="G55" s="320"/>
      <c r="H55" s="320"/>
      <c r="I55" s="320"/>
      <c r="J55" s="320"/>
      <c r="K55" s="320"/>
      <c r="L55" s="340"/>
      <c r="M55" s="340"/>
      <c r="N55" s="320"/>
      <c r="O55" s="320"/>
      <c r="P55" s="340"/>
      <c r="Q55" s="340"/>
      <c r="R55" s="320"/>
      <c r="S55" s="320"/>
      <c r="T55" s="320"/>
      <c r="U55" s="232">
        <f t="shared" si="2"/>
        <v>0</v>
      </c>
      <c r="V55" s="316"/>
      <c r="X55" s="310"/>
      <c r="Y55" s="195"/>
    </row>
    <row r="56" spans="1:25" ht="20.100000000000001" customHeight="1" x14ac:dyDescent="0.2">
      <c r="A56" s="33">
        <v>45</v>
      </c>
      <c r="B56" s="207" t="s">
        <v>310</v>
      </c>
      <c r="C56" s="320"/>
      <c r="D56" s="320"/>
      <c r="E56" s="340"/>
      <c r="F56" s="320"/>
      <c r="G56" s="320"/>
      <c r="H56" s="320"/>
      <c r="I56" s="320"/>
      <c r="J56" s="320"/>
      <c r="K56" s="320"/>
      <c r="L56" s="340"/>
      <c r="M56" s="340"/>
      <c r="N56" s="320"/>
      <c r="O56" s="320"/>
      <c r="P56" s="340"/>
      <c r="Q56" s="340"/>
      <c r="R56" s="320"/>
      <c r="S56" s="320"/>
      <c r="T56" s="320"/>
      <c r="U56" s="232">
        <f t="shared" si="2"/>
        <v>0</v>
      </c>
      <c r="V56" s="316"/>
      <c r="X56" s="310"/>
      <c r="Y56" s="195"/>
    </row>
    <row r="57" spans="1:25" ht="20.100000000000001" customHeight="1" x14ac:dyDescent="0.2">
      <c r="A57" s="209">
        <v>46</v>
      </c>
      <c r="B57" s="211" t="s">
        <v>145</v>
      </c>
      <c r="C57" s="343"/>
      <c r="D57" s="320"/>
      <c r="E57" s="340"/>
      <c r="F57" s="320"/>
      <c r="G57" s="320"/>
      <c r="H57" s="320"/>
      <c r="I57" s="320"/>
      <c r="J57" s="320"/>
      <c r="K57" s="320"/>
      <c r="L57" s="340"/>
      <c r="M57" s="340"/>
      <c r="N57" s="320"/>
      <c r="O57" s="320"/>
      <c r="P57" s="340"/>
      <c r="Q57" s="340"/>
      <c r="R57" s="320"/>
      <c r="S57" s="320"/>
      <c r="T57" s="320"/>
      <c r="U57" s="232">
        <f t="shared" si="2"/>
        <v>0</v>
      </c>
      <c r="V57" s="316"/>
      <c r="X57" s="310"/>
      <c r="Y57" s="195"/>
    </row>
    <row r="58" spans="1:25" ht="20.100000000000001" customHeight="1" x14ac:dyDescent="0.2">
      <c r="A58" s="209">
        <v>47</v>
      </c>
      <c r="B58" s="301" t="s">
        <v>356</v>
      </c>
      <c r="C58" s="343"/>
      <c r="D58" s="320"/>
      <c r="E58" s="340"/>
      <c r="F58" s="320"/>
      <c r="G58" s="320"/>
      <c r="H58" s="320"/>
      <c r="I58" s="320"/>
      <c r="J58" s="320"/>
      <c r="K58" s="320"/>
      <c r="L58" s="340"/>
      <c r="M58" s="340"/>
      <c r="N58" s="320"/>
      <c r="O58" s="320"/>
      <c r="P58" s="340"/>
      <c r="Q58" s="340"/>
      <c r="R58" s="320"/>
      <c r="S58" s="320"/>
      <c r="T58" s="320"/>
      <c r="U58" s="232">
        <f t="shared" si="2"/>
        <v>0</v>
      </c>
      <c r="V58" s="316"/>
      <c r="X58" s="310"/>
      <c r="Y58" s="195"/>
    </row>
    <row r="59" spans="1:25" ht="20.100000000000001" customHeight="1" x14ac:dyDescent="0.2">
      <c r="A59" s="209">
        <v>48</v>
      </c>
      <c r="B59" s="301" t="s">
        <v>355</v>
      </c>
      <c r="C59" s="343"/>
      <c r="D59" s="320"/>
      <c r="E59" s="340"/>
      <c r="F59" s="320"/>
      <c r="G59" s="320"/>
      <c r="H59" s="320"/>
      <c r="I59" s="320"/>
      <c r="J59" s="320"/>
      <c r="K59" s="320"/>
      <c r="L59" s="340"/>
      <c r="M59" s="340"/>
      <c r="N59" s="320"/>
      <c r="O59" s="320"/>
      <c r="P59" s="340"/>
      <c r="Q59" s="340"/>
      <c r="R59" s="320"/>
      <c r="S59" s="320"/>
      <c r="T59" s="320"/>
      <c r="U59" s="232">
        <f t="shared" si="2"/>
        <v>0</v>
      </c>
      <c r="V59" s="316"/>
      <c r="X59" s="310"/>
      <c r="Y59" s="195"/>
    </row>
    <row r="60" spans="1:25" ht="20.100000000000001" customHeight="1" x14ac:dyDescent="0.2">
      <c r="A60" s="209">
        <v>49</v>
      </c>
      <c r="B60" s="301" t="s">
        <v>357</v>
      </c>
      <c r="C60" s="343"/>
      <c r="D60" s="320"/>
      <c r="E60" s="340"/>
      <c r="F60" s="320"/>
      <c r="G60" s="320"/>
      <c r="H60" s="320"/>
      <c r="I60" s="320"/>
      <c r="J60" s="320"/>
      <c r="K60" s="320"/>
      <c r="L60" s="340"/>
      <c r="M60" s="340"/>
      <c r="N60" s="320"/>
      <c r="O60" s="320"/>
      <c r="P60" s="340"/>
      <c r="Q60" s="340"/>
      <c r="R60" s="320"/>
      <c r="S60" s="320"/>
      <c r="T60" s="320"/>
      <c r="U60" s="232">
        <f t="shared" si="2"/>
        <v>0</v>
      </c>
      <c r="V60" s="316"/>
      <c r="X60" s="310"/>
      <c r="Y60" s="195"/>
    </row>
    <row r="61" spans="1:25" ht="20.100000000000001" customHeight="1" x14ac:dyDescent="0.25">
      <c r="A61" s="33">
        <v>50</v>
      </c>
      <c r="B61" s="330" t="s">
        <v>316</v>
      </c>
      <c r="C61" s="232">
        <f t="shared" ref="C61:T61" si="3">SUM(C12:C60)</f>
        <v>0</v>
      </c>
      <c r="D61" s="232">
        <f t="shared" si="3"/>
        <v>0</v>
      </c>
      <c r="E61" s="232">
        <f t="shared" si="3"/>
        <v>0</v>
      </c>
      <c r="F61" s="232">
        <f t="shared" si="3"/>
        <v>0</v>
      </c>
      <c r="G61" s="232">
        <f t="shared" si="3"/>
        <v>0</v>
      </c>
      <c r="H61" s="232">
        <f t="shared" si="3"/>
        <v>0</v>
      </c>
      <c r="I61" s="232">
        <f t="shared" si="3"/>
        <v>0</v>
      </c>
      <c r="J61" s="232">
        <f t="shared" si="3"/>
        <v>0</v>
      </c>
      <c r="K61" s="232"/>
      <c r="L61" s="232">
        <f t="shared" si="3"/>
        <v>0</v>
      </c>
      <c r="M61" s="232">
        <f t="shared" si="3"/>
        <v>0</v>
      </c>
      <c r="N61" s="232">
        <f t="shared" si="3"/>
        <v>0</v>
      </c>
      <c r="O61" s="232">
        <f t="shared" si="3"/>
        <v>0</v>
      </c>
      <c r="P61" s="232">
        <f t="shared" si="3"/>
        <v>0</v>
      </c>
      <c r="Q61" s="232">
        <f t="shared" si="3"/>
        <v>0</v>
      </c>
      <c r="R61" s="232">
        <f t="shared" si="3"/>
        <v>0</v>
      </c>
      <c r="S61" s="232">
        <f t="shared" si="3"/>
        <v>0</v>
      </c>
      <c r="T61" s="232">
        <f t="shared" si="3"/>
        <v>0</v>
      </c>
      <c r="U61" s="232">
        <f t="shared" si="2"/>
        <v>0</v>
      </c>
      <c r="W61" s="85">
        <f>U61-P61</f>
        <v>0</v>
      </c>
      <c r="X61" s="232">
        <f>SUM(X12:X60)</f>
        <v>0</v>
      </c>
      <c r="Y61" s="232">
        <f>SUM(Y12:Y60)</f>
        <v>0</v>
      </c>
    </row>
    <row r="62" spans="1:25" ht="20.100000000000001" customHeight="1" x14ac:dyDescent="0.2">
      <c r="A62" s="91"/>
      <c r="B62" s="92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Y62" s="308" t="e">
        <f>+Y61/X61</f>
        <v>#DIV/0!</v>
      </c>
    </row>
    <row r="63" spans="1:25" ht="20.100000000000001" customHeight="1" x14ac:dyDescent="0.25">
      <c r="A63" s="93"/>
      <c r="B63" s="95" t="s">
        <v>147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</row>
    <row r="64" spans="1:25" ht="20.100000000000001" customHeight="1" x14ac:dyDescent="0.2">
      <c r="A64" s="33">
        <v>51</v>
      </c>
      <c r="B64" s="30" t="s">
        <v>148</v>
      </c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>
        <f>ROUND(SUM($C$64:$T$64)*(-1),0)</f>
        <v>0</v>
      </c>
    </row>
    <row r="65" spans="1:21" ht="20.100000000000001" customHeight="1" x14ac:dyDescent="0.2">
      <c r="A65" s="33">
        <v>52</v>
      </c>
      <c r="B65" s="30" t="s">
        <v>235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139"/>
      <c r="Q65" s="232"/>
      <c r="R65" s="232"/>
      <c r="S65" s="232"/>
      <c r="T65" s="232"/>
      <c r="U65" s="232">
        <f>ROUND(SUM($C$65:$T$65),0)</f>
        <v>0</v>
      </c>
    </row>
    <row r="66" spans="1:21" ht="20.100000000000001" customHeight="1" x14ac:dyDescent="0.2">
      <c r="A66" s="33">
        <v>53</v>
      </c>
      <c r="B66" s="30" t="s">
        <v>149</v>
      </c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139"/>
      <c r="Q66" s="139"/>
      <c r="R66" s="232"/>
      <c r="S66" s="232"/>
      <c r="T66" s="232"/>
      <c r="U66" s="232">
        <f>ROUND(SUM($C$66:$T$66),0)</f>
        <v>0</v>
      </c>
    </row>
    <row r="67" spans="1:21" ht="20.100000000000001" customHeight="1" x14ac:dyDescent="0.2">
      <c r="A67" s="33">
        <v>54</v>
      </c>
      <c r="B67" s="30" t="s">
        <v>236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139"/>
      <c r="Q67" s="139"/>
      <c r="R67" s="139"/>
      <c r="S67" s="232"/>
      <c r="T67" s="232"/>
      <c r="U67" s="232">
        <f>ROUND(SUM($C$67:$T$67),0)</f>
        <v>0</v>
      </c>
    </row>
    <row r="68" spans="1:21" ht="20.100000000000001" customHeight="1" x14ac:dyDescent="0.2">
      <c r="A68" s="33">
        <v>55</v>
      </c>
      <c r="B68" s="30" t="s">
        <v>237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139"/>
      <c r="Q68" s="139"/>
      <c r="R68" s="139"/>
      <c r="S68" s="139"/>
      <c r="T68" s="232"/>
      <c r="U68" s="232">
        <f>ROUND(SUM($C$68:$T$68),0)</f>
        <v>0</v>
      </c>
    </row>
    <row r="69" spans="1:21" ht="10.15" customHeight="1" x14ac:dyDescent="0.2">
      <c r="A69" s="91"/>
      <c r="B69" s="92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</row>
    <row r="70" spans="1:21" ht="20.100000000000001" customHeight="1" x14ac:dyDescent="0.25">
      <c r="A70" s="33">
        <v>56</v>
      </c>
      <c r="B70" s="303" t="s">
        <v>315</v>
      </c>
      <c r="C70" s="195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232">
        <f>ROUND(SUM($C$70:$T$70),0)</f>
        <v>0</v>
      </c>
    </row>
    <row r="71" spans="1:21" ht="20.100000000000001" customHeight="1" x14ac:dyDescent="0.25">
      <c r="A71" s="33">
        <v>57</v>
      </c>
      <c r="B71" s="304" t="s">
        <v>314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95"/>
      <c r="M71" s="139"/>
      <c r="N71" s="139"/>
      <c r="O71" s="139"/>
      <c r="P71" s="139"/>
      <c r="Q71" s="139"/>
      <c r="R71" s="139"/>
      <c r="S71" s="139"/>
      <c r="T71" s="139"/>
      <c r="U71" s="232">
        <f>ROUND(SUM($C$71:$T$71),0)</f>
        <v>0</v>
      </c>
    </row>
    <row r="72" spans="1:21" ht="20.100000000000001" customHeight="1" x14ac:dyDescent="0.25">
      <c r="A72" s="33">
        <v>58</v>
      </c>
      <c r="B72" s="32" t="s">
        <v>313</v>
      </c>
      <c r="C72" s="195"/>
      <c r="D72" s="195"/>
      <c r="E72" s="195"/>
      <c r="F72" s="195"/>
      <c r="G72" s="195"/>
      <c r="H72" s="195"/>
      <c r="I72" s="195"/>
      <c r="J72" s="195"/>
      <c r="K72" s="195"/>
      <c r="L72" s="327"/>
      <c r="M72" s="195"/>
      <c r="N72" s="195"/>
      <c r="O72" s="195"/>
      <c r="P72" s="139"/>
      <c r="Q72" s="139"/>
      <c r="R72" s="139"/>
      <c r="S72" s="139"/>
      <c r="T72" s="139"/>
      <c r="U72" s="232">
        <f>ROUND(SUM($C$72:$T$72),0)</f>
        <v>0</v>
      </c>
    </row>
    <row r="73" spans="1:21" ht="10.15" customHeight="1" x14ac:dyDescent="0.2">
      <c r="A73" s="91"/>
      <c r="B73" s="92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</row>
    <row r="74" spans="1:21" ht="20.100000000000001" customHeight="1" x14ac:dyDescent="0.25">
      <c r="A74" s="33">
        <v>59</v>
      </c>
      <c r="B74" s="331" t="s">
        <v>317</v>
      </c>
      <c r="C74" s="232">
        <f t="shared" ref="C74:T74" si="4">SUM(C61:C72)</f>
        <v>0</v>
      </c>
      <c r="D74" s="232">
        <f t="shared" si="4"/>
        <v>0</v>
      </c>
      <c r="E74" s="232">
        <f t="shared" si="4"/>
        <v>0</v>
      </c>
      <c r="F74" s="232">
        <f t="shared" si="4"/>
        <v>0</v>
      </c>
      <c r="G74" s="232">
        <f t="shared" si="4"/>
        <v>0</v>
      </c>
      <c r="H74" s="232">
        <f t="shared" si="4"/>
        <v>0</v>
      </c>
      <c r="I74" s="232">
        <f t="shared" si="4"/>
        <v>0</v>
      </c>
      <c r="J74" s="232">
        <f t="shared" si="4"/>
        <v>0</v>
      </c>
      <c r="K74" s="232"/>
      <c r="L74" s="232">
        <f t="shared" si="4"/>
        <v>0</v>
      </c>
      <c r="M74" s="232">
        <f t="shared" si="4"/>
        <v>0</v>
      </c>
      <c r="N74" s="232">
        <f t="shared" si="4"/>
        <v>0</v>
      </c>
      <c r="O74" s="232">
        <f t="shared" si="4"/>
        <v>0</v>
      </c>
      <c r="P74" s="232">
        <f t="shared" si="4"/>
        <v>0</v>
      </c>
      <c r="Q74" s="232">
        <f t="shared" si="4"/>
        <v>0</v>
      </c>
      <c r="R74" s="232">
        <f t="shared" si="4"/>
        <v>0</v>
      </c>
      <c r="S74" s="232">
        <f t="shared" si="4"/>
        <v>0</v>
      </c>
      <c r="T74" s="232">
        <f t="shared" si="4"/>
        <v>0</v>
      </c>
      <c r="U74" s="232">
        <f>ROUND(SUM($C$74:$T$74),0)</f>
        <v>0</v>
      </c>
    </row>
    <row r="75" spans="1:21" ht="20.100000000000001" customHeight="1" x14ac:dyDescent="0.2">
      <c r="A75" s="91"/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7"/>
    </row>
    <row r="76" spans="1:21" ht="20.100000000000001" customHeight="1" x14ac:dyDescent="0.25">
      <c r="A76" s="93"/>
      <c r="B76" s="95"/>
      <c r="C76" s="38"/>
      <c r="D76" s="38"/>
      <c r="E76" s="38"/>
      <c r="F76" s="38"/>
      <c r="G76" s="38"/>
      <c r="H76" s="38"/>
      <c r="I76" s="236"/>
      <c r="J76" s="236"/>
      <c r="K76" s="236"/>
      <c r="L76" s="236"/>
      <c r="M76" s="236"/>
      <c r="N76" s="236"/>
      <c r="O76" s="236"/>
      <c r="P76" s="36"/>
      <c r="Q76" s="36"/>
      <c r="R76" s="36"/>
      <c r="S76" s="36"/>
      <c r="T76" s="36"/>
      <c r="U76" s="39"/>
    </row>
    <row r="77" spans="1:21" ht="20.100000000000001" customHeight="1" x14ac:dyDescent="0.25">
      <c r="A77" s="33">
        <v>60</v>
      </c>
      <c r="B77" s="84" t="s">
        <v>192</v>
      </c>
      <c r="C77" s="332"/>
      <c r="D77" s="332"/>
      <c r="E77" s="332"/>
      <c r="F77" s="332"/>
      <c r="G77" s="332"/>
      <c r="H77" s="346"/>
      <c r="I77" s="348"/>
      <c r="J77" s="349"/>
      <c r="K77" s="348"/>
      <c r="L77" s="349"/>
      <c r="M77" s="350"/>
      <c r="N77" s="351"/>
      <c r="O77" s="351"/>
      <c r="P77" s="347"/>
      <c r="Q77" s="139"/>
      <c r="R77" s="139"/>
      <c r="S77" s="139"/>
      <c r="T77" s="139"/>
      <c r="U77" s="234">
        <f>ROUND(SUM($C$77:$O$77),0)</f>
        <v>0</v>
      </c>
    </row>
    <row r="78" spans="1:21" x14ac:dyDescent="0.2"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x14ac:dyDescent="0.2">
      <c r="A80" s="4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t="15.75" x14ac:dyDescent="0.25">
      <c r="A81" s="40"/>
      <c r="B81" s="43"/>
      <c r="C81" s="43"/>
      <c r="D81" s="43"/>
      <c r="E81" s="44"/>
      <c r="F81" s="43"/>
      <c r="G81" s="43"/>
      <c r="H81" s="43"/>
      <c r="I81" s="43"/>
      <c r="J81" s="43"/>
      <c r="K81" s="43"/>
      <c r="L81" s="43"/>
      <c r="M81" s="45"/>
      <c r="N81" s="43"/>
      <c r="O81" s="43"/>
      <c r="P81" s="43"/>
      <c r="Q81" s="43"/>
      <c r="R81" s="43"/>
      <c r="S81" s="43"/>
      <c r="T81" s="43"/>
      <c r="U81" s="43"/>
    </row>
    <row r="82" spans="1:21" x14ac:dyDescent="0.2">
      <c r="A82" s="40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t="15.75" x14ac:dyDescent="0.25">
      <c r="A83" s="40"/>
      <c r="B83" s="44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x14ac:dyDescent="0.2">
      <c r="A84" s="40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t="15.75" x14ac:dyDescent="0.25">
      <c r="A85" s="40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4"/>
    </row>
    <row r="86" spans="1:21" ht="15.75" x14ac:dyDescent="0.25">
      <c r="A86" s="40"/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</row>
    <row r="87" spans="1:21" ht="15.75" x14ac:dyDescent="0.25">
      <c r="A87" s="40"/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</row>
    <row r="88" spans="1:21" ht="15.75" x14ac:dyDescent="0.25">
      <c r="A88" s="40"/>
      <c r="B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</row>
    <row r="89" spans="1:21" ht="15.75" x14ac:dyDescent="0.25">
      <c r="A89" s="40"/>
      <c r="B89" s="46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 ht="15.75" x14ac:dyDescent="0.25">
      <c r="A90" s="40"/>
      <c r="B90" s="46"/>
      <c r="C90" s="48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</row>
    <row r="91" spans="1:21" x14ac:dyDescent="0.2">
      <c r="A91" s="40"/>
      <c r="B91" s="43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pans="1:21" x14ac:dyDescent="0.2">
      <c r="A92" s="40"/>
      <c r="B92" s="43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pans="1:21" x14ac:dyDescent="0.2">
      <c r="A93" s="40"/>
      <c r="B93" s="43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pans="1:21" x14ac:dyDescent="0.2">
      <c r="A94" s="40"/>
      <c r="B94" s="43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x14ac:dyDescent="0.2">
      <c r="A95" s="40"/>
      <c r="B95" s="43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x14ac:dyDescent="0.2">
      <c r="A96" s="40"/>
      <c r="B96" s="43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x14ac:dyDescent="0.2">
      <c r="A97" s="40"/>
      <c r="B97" s="43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x14ac:dyDescent="0.2">
      <c r="A98" s="40"/>
      <c r="B98" s="43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x14ac:dyDescent="0.2">
      <c r="A99" s="40"/>
      <c r="B99" s="43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1:21" x14ac:dyDescent="0.2">
      <c r="A100" s="40"/>
      <c r="B100" s="43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1" x14ac:dyDescent="0.2">
      <c r="A101" s="40"/>
      <c r="B101" s="43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1" x14ac:dyDescent="0.2">
      <c r="A102" s="40"/>
      <c r="B102" s="43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1" x14ac:dyDescent="0.2">
      <c r="A103" s="40"/>
      <c r="B103" s="43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1" x14ac:dyDescent="0.2">
      <c r="A104" s="40"/>
      <c r="B104" s="43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1" x14ac:dyDescent="0.2">
      <c r="A105" s="40"/>
      <c r="B105" s="43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1" x14ac:dyDescent="0.2">
      <c r="A106" s="40"/>
      <c r="B106" s="43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x14ac:dyDescent="0.2">
      <c r="A107" s="40"/>
      <c r="B107" s="43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1" x14ac:dyDescent="0.2">
      <c r="A108" s="40"/>
      <c r="B108" s="43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1" x14ac:dyDescent="0.2">
      <c r="A109" s="40"/>
      <c r="B109" s="43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1" x14ac:dyDescent="0.2">
      <c r="A110" s="40"/>
      <c r="B110" s="43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1" x14ac:dyDescent="0.2">
      <c r="A111" s="40"/>
      <c r="B111" s="43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1" x14ac:dyDescent="0.2">
      <c r="A112" s="40"/>
      <c r="B112" s="43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x14ac:dyDescent="0.2">
      <c r="A113" s="40"/>
      <c r="B113" s="43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x14ac:dyDescent="0.2">
      <c r="A114" s="40"/>
      <c r="B114" s="43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x14ac:dyDescent="0.2">
      <c r="A115" s="40"/>
      <c r="B115" s="43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x14ac:dyDescent="0.2">
      <c r="A116" s="40"/>
      <c r="B116" s="43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x14ac:dyDescent="0.2">
      <c r="A117" s="40"/>
      <c r="B117" s="43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x14ac:dyDescent="0.2">
      <c r="A118" s="40"/>
      <c r="B118" s="43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x14ac:dyDescent="0.2">
      <c r="A119" s="40"/>
      <c r="B119" s="43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x14ac:dyDescent="0.2">
      <c r="A120" s="40"/>
      <c r="B120" s="43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x14ac:dyDescent="0.2">
      <c r="A121" s="40"/>
      <c r="B121" s="43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x14ac:dyDescent="0.2">
      <c r="A122" s="40"/>
      <c r="B122" s="43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x14ac:dyDescent="0.2">
      <c r="A123" s="40"/>
      <c r="B123" s="43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x14ac:dyDescent="0.2">
      <c r="A124" s="40"/>
      <c r="B124" s="43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x14ac:dyDescent="0.2">
      <c r="A125" s="40"/>
      <c r="B125" s="43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x14ac:dyDescent="0.2">
      <c r="A126" s="40"/>
      <c r="B126" s="43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x14ac:dyDescent="0.2">
      <c r="A127" s="40"/>
      <c r="B127" s="43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spans="1:21" x14ac:dyDescent="0.2">
      <c r="A128" s="40"/>
      <c r="B128" s="43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spans="1:21" x14ac:dyDescent="0.2">
      <c r="A129" s="40"/>
      <c r="B129" s="43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spans="1:21" x14ac:dyDescent="0.2">
      <c r="A130" s="40"/>
      <c r="B130" s="43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x14ac:dyDescent="0.2">
      <c r="A131" s="40"/>
      <c r="B131" s="43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x14ac:dyDescent="0.2">
      <c r="A132" s="40"/>
      <c r="B132" s="43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x14ac:dyDescent="0.2">
      <c r="A133" s="40"/>
      <c r="B133" s="43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x14ac:dyDescent="0.2">
      <c r="A134" s="40"/>
      <c r="B134" s="43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x14ac:dyDescent="0.2">
      <c r="A135" s="40"/>
      <c r="B135" s="43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x14ac:dyDescent="0.2">
      <c r="A136" s="40"/>
      <c r="B136" s="43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x14ac:dyDescent="0.2">
      <c r="A137" s="40"/>
      <c r="B137" s="43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x14ac:dyDescent="0.2">
      <c r="A138" s="40"/>
      <c r="B138" s="43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x14ac:dyDescent="0.2">
      <c r="A139" s="40"/>
      <c r="B139" s="43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x14ac:dyDescent="0.2">
      <c r="A140" s="40"/>
      <c r="B140" s="43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x14ac:dyDescent="0.2">
      <c r="A141" s="40"/>
      <c r="B141" s="43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x14ac:dyDescent="0.2">
      <c r="A142" s="40"/>
      <c r="B142" s="43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49"/>
    </row>
    <row r="143" spans="1:21" x14ac:dyDescent="0.2">
      <c r="A143" s="40"/>
      <c r="B143" s="41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49"/>
    </row>
    <row r="144" spans="1:21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</row>
    <row r="145" spans="1:21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</row>
    <row r="146" spans="1:21" ht="15.75" x14ac:dyDescent="0.25">
      <c r="A146" s="40"/>
      <c r="B146" s="43"/>
      <c r="C146" s="43"/>
      <c r="D146" s="43"/>
      <c r="E146" s="44"/>
      <c r="F146" s="43"/>
      <c r="G146" s="43"/>
      <c r="H146" s="43"/>
      <c r="I146" s="43"/>
      <c r="J146" s="43"/>
      <c r="K146" s="43"/>
      <c r="L146" s="43"/>
      <c r="M146" s="45"/>
      <c r="N146" s="43"/>
      <c r="O146" s="43"/>
      <c r="P146" s="43"/>
      <c r="Q146" s="43"/>
      <c r="R146" s="43"/>
      <c r="S146" s="43"/>
      <c r="T146" s="43"/>
      <c r="U146" s="43"/>
    </row>
    <row r="147" spans="1:21" x14ac:dyDescent="0.2">
      <c r="A147" s="40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 spans="1:21" ht="15.75" x14ac:dyDescent="0.25">
      <c r="A148" s="40"/>
      <c r="B148" s="44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 spans="1:21" x14ac:dyDescent="0.2">
      <c r="A149" s="40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 ht="15.75" x14ac:dyDescent="0.25">
      <c r="A150" s="40"/>
      <c r="B150" s="44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4"/>
    </row>
    <row r="151" spans="1:21" ht="15.75" x14ac:dyDescent="0.25">
      <c r="A151" s="40"/>
      <c r="B151" s="46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</row>
    <row r="152" spans="1:21" ht="15.75" x14ac:dyDescent="0.25">
      <c r="A152" s="40"/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</row>
    <row r="153" spans="1:21" ht="15.75" x14ac:dyDescent="0.25">
      <c r="A153" s="40"/>
      <c r="B153" s="46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</row>
    <row r="154" spans="1:21" ht="15.75" x14ac:dyDescent="0.25">
      <c r="A154" s="40"/>
      <c r="B154" s="46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</row>
    <row r="155" spans="1:21" ht="15.75" x14ac:dyDescent="0.25">
      <c r="A155" s="40"/>
      <c r="B155" s="46"/>
      <c r="C155" s="48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</row>
    <row r="156" spans="1:21" x14ac:dyDescent="0.2">
      <c r="A156" s="40"/>
      <c r="B156" s="43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x14ac:dyDescent="0.2">
      <c r="A157" s="40"/>
      <c r="B157" s="43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x14ac:dyDescent="0.2">
      <c r="A158" s="40"/>
      <c r="B158" s="43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x14ac:dyDescent="0.2">
      <c r="A159" s="40"/>
      <c r="B159" s="43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x14ac:dyDescent="0.2">
      <c r="A160" s="40"/>
      <c r="B160" s="43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x14ac:dyDescent="0.2">
      <c r="A161" s="40"/>
      <c r="B161" s="43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x14ac:dyDescent="0.2">
      <c r="A162" s="40"/>
      <c r="B162" s="43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x14ac:dyDescent="0.2">
      <c r="A163" s="40"/>
      <c r="B163" s="43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x14ac:dyDescent="0.2">
      <c r="A164" s="40"/>
      <c r="B164" s="43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x14ac:dyDescent="0.2">
      <c r="A165" s="40"/>
      <c r="B165" s="43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x14ac:dyDescent="0.2">
      <c r="A166" s="40"/>
      <c r="B166" s="43"/>
      <c r="C166" s="51"/>
      <c r="D166" s="51"/>
      <c r="E166" s="51"/>
      <c r="F166" s="49"/>
      <c r="G166" s="49"/>
      <c r="H166" s="49"/>
      <c r="I166" s="49"/>
      <c r="J166" s="49"/>
      <c r="K166" s="49"/>
      <c r="L166" s="51"/>
      <c r="M166" s="51"/>
      <c r="N166" s="51"/>
      <c r="O166" s="51"/>
      <c r="P166" s="51"/>
      <c r="Q166" s="49"/>
      <c r="R166" s="49"/>
      <c r="S166" s="49"/>
      <c r="T166" s="49"/>
      <c r="U166" s="49"/>
    </row>
    <row r="167" spans="1:21" x14ac:dyDescent="0.2">
      <c r="A167" s="40"/>
      <c r="B167" s="41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</row>
    <row r="169" spans="1:21" x14ac:dyDescent="0.2">
      <c r="A169" s="40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 ht="15.75" x14ac:dyDescent="0.25">
      <c r="A170" s="40"/>
      <c r="B170" s="43"/>
      <c r="C170" s="43"/>
      <c r="D170" s="43"/>
      <c r="E170" s="44"/>
      <c r="F170" s="43"/>
      <c r="G170" s="43"/>
      <c r="H170" s="43"/>
      <c r="I170" s="43"/>
      <c r="J170" s="43"/>
      <c r="K170" s="43"/>
      <c r="L170" s="43"/>
      <c r="M170" s="45"/>
      <c r="N170" s="43"/>
      <c r="O170" s="43"/>
      <c r="P170" s="43"/>
      <c r="Q170" s="43"/>
      <c r="R170" s="43"/>
      <c r="S170" s="43"/>
      <c r="T170" s="43"/>
      <c r="U170" s="43"/>
    </row>
    <row r="171" spans="1:21" x14ac:dyDescent="0.2">
      <c r="A171" s="40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 ht="15.75" x14ac:dyDescent="0.25">
      <c r="A172" s="40"/>
      <c r="B172" s="44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 x14ac:dyDescent="0.2">
      <c r="A173" s="40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ht="15.75" x14ac:dyDescent="0.25">
      <c r="A174" s="40"/>
      <c r="B174" s="45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4"/>
    </row>
    <row r="175" spans="1:21" ht="15.75" x14ac:dyDescent="0.25">
      <c r="A175" s="40"/>
      <c r="B175" s="46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</row>
    <row r="176" spans="1:21" ht="15.75" x14ac:dyDescent="0.25">
      <c r="A176" s="40"/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</row>
    <row r="177" spans="1:21" ht="15.75" x14ac:dyDescent="0.25">
      <c r="A177" s="40"/>
      <c r="B177" s="46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</row>
    <row r="178" spans="1:21" ht="15.75" x14ac:dyDescent="0.25">
      <c r="A178" s="40"/>
      <c r="B178" s="46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</row>
    <row r="179" spans="1:21" ht="15.75" x14ac:dyDescent="0.25">
      <c r="A179" s="40"/>
      <c r="B179" s="46"/>
      <c r="C179" s="48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</row>
    <row r="180" spans="1:21" x14ac:dyDescent="0.2">
      <c r="A180" s="40"/>
      <c r="B180" s="43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x14ac:dyDescent="0.2">
      <c r="A181" s="40"/>
      <c r="B181" s="43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x14ac:dyDescent="0.2">
      <c r="A182" s="40"/>
      <c r="B182" s="43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x14ac:dyDescent="0.2">
      <c r="A183" s="40"/>
      <c r="B183" s="43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x14ac:dyDescent="0.2">
      <c r="A184" s="40"/>
      <c r="B184" s="43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x14ac:dyDescent="0.2">
      <c r="A185" s="40"/>
      <c r="B185" s="43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x14ac:dyDescent="0.2">
      <c r="A186" s="40"/>
      <c r="B186" s="43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x14ac:dyDescent="0.2">
      <c r="A187" s="40"/>
      <c r="B187" s="43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x14ac:dyDescent="0.2">
      <c r="A188" s="40"/>
      <c r="B188" s="43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x14ac:dyDescent="0.2">
      <c r="A189" s="40"/>
      <c r="B189" s="43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x14ac:dyDescent="0.2">
      <c r="A190" s="40"/>
      <c r="B190" s="43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x14ac:dyDescent="0.2">
      <c r="A191" s="40"/>
      <c r="B191" s="43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x14ac:dyDescent="0.2">
      <c r="A192" s="40"/>
      <c r="B192" s="43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x14ac:dyDescent="0.2">
      <c r="A193" s="40"/>
      <c r="B193" s="43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x14ac:dyDescent="0.2">
      <c r="A194" s="40"/>
      <c r="B194" s="43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x14ac:dyDescent="0.2">
      <c r="A195" s="40"/>
      <c r="B195" s="43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x14ac:dyDescent="0.2">
      <c r="A196" s="40"/>
      <c r="B196" s="43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x14ac:dyDescent="0.2">
      <c r="A197" s="40"/>
      <c r="B197" s="43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x14ac:dyDescent="0.2">
      <c r="A198" s="40"/>
      <c r="B198" s="43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x14ac:dyDescent="0.2">
      <c r="A199" s="40"/>
      <c r="B199" s="43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x14ac:dyDescent="0.2">
      <c r="A200" s="40"/>
      <c r="B200" s="43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x14ac:dyDescent="0.2">
      <c r="A201" s="40"/>
      <c r="B201" s="43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x14ac:dyDescent="0.2">
      <c r="A202" s="40"/>
      <c r="B202" s="43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x14ac:dyDescent="0.2">
      <c r="A203" s="40"/>
      <c r="B203" s="43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x14ac:dyDescent="0.2">
      <c r="A204" s="40"/>
      <c r="B204" s="43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x14ac:dyDescent="0.2">
      <c r="A205" s="40"/>
      <c r="B205" s="43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x14ac:dyDescent="0.2">
      <c r="A206" s="40"/>
      <c r="B206" s="43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x14ac:dyDescent="0.2">
      <c r="A207" s="40"/>
      <c r="B207" s="43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x14ac:dyDescent="0.2">
      <c r="A208" s="40"/>
      <c r="B208" s="43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x14ac:dyDescent="0.2">
      <c r="A209" s="40"/>
      <c r="B209" s="43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x14ac:dyDescent="0.2">
      <c r="A210" s="40"/>
      <c r="B210" s="43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x14ac:dyDescent="0.2">
      <c r="A211" s="40"/>
      <c r="B211" s="43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x14ac:dyDescent="0.2">
      <c r="A212" s="40"/>
      <c r="B212" s="43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x14ac:dyDescent="0.2">
      <c r="A213" s="40"/>
      <c r="B213" s="43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x14ac:dyDescent="0.2">
      <c r="A214" s="40"/>
      <c r="B214" s="43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x14ac:dyDescent="0.2">
      <c r="A215" s="40"/>
      <c r="B215" s="43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x14ac:dyDescent="0.2">
      <c r="A216" s="40"/>
      <c r="B216" s="43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x14ac:dyDescent="0.2">
      <c r="A217" s="40"/>
      <c r="B217" s="43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x14ac:dyDescent="0.2">
      <c r="A218" s="40"/>
      <c r="B218" s="43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x14ac:dyDescent="0.2">
      <c r="A219" s="40"/>
      <c r="B219" s="43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x14ac:dyDescent="0.2">
      <c r="A220" s="40"/>
      <c r="B220" s="43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  <row r="221" spans="1:21" x14ac:dyDescent="0.2">
      <c r="A221" s="40"/>
      <c r="B221" s="43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</row>
    <row r="222" spans="1:21" x14ac:dyDescent="0.2">
      <c r="A222" s="40"/>
      <c r="B222" s="43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</row>
    <row r="223" spans="1:21" x14ac:dyDescent="0.2">
      <c r="A223" s="40"/>
      <c r="B223" s="43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</row>
    <row r="224" spans="1:21" x14ac:dyDescent="0.2">
      <c r="A224" s="40"/>
      <c r="B224" s="43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</row>
    <row r="225" spans="1:21" x14ac:dyDescent="0.2">
      <c r="A225" s="40"/>
      <c r="B225" s="43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</row>
    <row r="226" spans="1:21" x14ac:dyDescent="0.2">
      <c r="A226" s="40"/>
      <c r="B226" s="43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</row>
    <row r="227" spans="1:21" x14ac:dyDescent="0.2">
      <c r="A227" s="40"/>
      <c r="B227" s="43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</row>
    <row r="228" spans="1:21" x14ac:dyDescent="0.2">
      <c r="A228" s="40"/>
      <c r="B228" s="43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</row>
    <row r="229" spans="1:21" x14ac:dyDescent="0.2">
      <c r="A229" s="40"/>
      <c r="B229" s="43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</row>
    <row r="230" spans="1:21" x14ac:dyDescent="0.2">
      <c r="A230" s="40"/>
      <c r="B230" s="43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</row>
    <row r="231" spans="1:21" x14ac:dyDescent="0.2">
      <c r="A231" s="40"/>
      <c r="B231" s="43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</row>
    <row r="232" spans="1:21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</row>
    <row r="233" spans="1:21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</row>
    <row r="234" spans="1:21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</row>
    <row r="235" spans="1:21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</row>
    <row r="236" spans="1:21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</row>
    <row r="237" spans="1:21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</row>
    <row r="238" spans="1:21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</row>
    <row r="239" spans="1:21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</row>
    <row r="240" spans="1:21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</row>
    <row r="241" spans="1:21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</row>
    <row r="242" spans="1:21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</row>
    <row r="243" spans="1:21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</row>
    <row r="244" spans="1:21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</row>
    <row r="245" spans="1:21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</row>
    <row r="246" spans="1:21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</row>
    <row r="247" spans="1:21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</row>
    <row r="248" spans="1:21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</row>
    <row r="249" spans="1:21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</row>
    <row r="250" spans="1:21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</row>
    <row r="251" spans="1:21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</row>
    <row r="252" spans="1:21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</row>
    <row r="253" spans="1:21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</row>
    <row r="254" spans="1:21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</row>
    <row r="255" spans="1:21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</row>
    <row r="256" spans="1:21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</row>
    <row r="257" spans="1:21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</row>
    <row r="258" spans="1:21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</row>
    <row r="259" spans="1:21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</row>
    <row r="260" spans="1:21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</row>
    <row r="261" spans="1:21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</row>
    <row r="262" spans="1:21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</row>
    <row r="263" spans="1:21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</row>
    <row r="264" spans="1:21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</row>
    <row r="265" spans="1:21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</row>
    <row r="266" spans="1:21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</row>
    <row r="267" spans="1:21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</row>
    <row r="268" spans="1:21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</row>
    <row r="269" spans="1:21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</row>
    <row r="270" spans="1:21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</row>
    <row r="271" spans="1:21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</row>
    <row r="272" spans="1:21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</row>
    <row r="273" spans="1:21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</row>
    <row r="274" spans="1:21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</row>
    <row r="275" spans="1:21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</row>
    <row r="276" spans="1:21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</row>
    <row r="277" spans="1:21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</row>
    <row r="278" spans="1:21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</row>
    <row r="279" spans="1:21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</row>
    <row r="280" spans="1:21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</row>
    <row r="281" spans="1:21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</row>
    <row r="282" spans="1:21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</row>
    <row r="283" spans="1:21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</row>
    <row r="284" spans="1:21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</row>
    <row r="285" spans="1:21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</row>
    <row r="286" spans="1:21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</row>
    <row r="287" spans="1:21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</row>
    <row r="288" spans="1:21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</row>
    <row r="289" spans="1:21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</row>
    <row r="290" spans="1:21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</row>
    <row r="291" spans="1:21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</row>
    <row r="292" spans="1:21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</row>
    <row r="293" spans="1:21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</row>
    <row r="294" spans="1:21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</row>
    <row r="295" spans="1:21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</row>
    <row r="296" spans="1:21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</row>
    <row r="297" spans="1:21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</row>
    <row r="298" spans="1:21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</row>
    <row r="299" spans="1:21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</row>
    <row r="300" spans="1:21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</row>
    <row r="301" spans="1:21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</row>
    <row r="302" spans="1:21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</row>
    <row r="303" spans="1:21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</row>
    <row r="304" spans="1:21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</row>
    <row r="305" spans="1:21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</row>
    <row r="306" spans="1:21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</row>
    <row r="307" spans="1:21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</row>
    <row r="308" spans="1:21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</row>
    <row r="309" spans="1:21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</row>
    <row r="310" spans="1:21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</row>
    <row r="311" spans="1:21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</row>
    <row r="312" spans="1:21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</row>
    <row r="313" spans="1:21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</row>
    <row r="314" spans="1:21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</row>
    <row r="315" spans="1:21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</row>
    <row r="316" spans="1:21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</row>
    <row r="317" spans="1:21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</row>
    <row r="318" spans="1:21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</row>
    <row r="319" spans="1:21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</row>
    <row r="320" spans="1:21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</row>
    <row r="321" spans="1:21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</row>
    <row r="322" spans="1:21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</row>
    <row r="323" spans="1:21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</row>
    <row r="324" spans="1:21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</row>
    <row r="325" spans="1:21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</row>
    <row r="326" spans="1:21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</row>
    <row r="327" spans="1:21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</row>
    <row r="328" spans="1:21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</row>
    <row r="329" spans="1:21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</row>
    <row r="330" spans="1:21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</row>
    <row r="331" spans="1:21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</row>
    <row r="332" spans="1:21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</row>
    <row r="333" spans="1:21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</row>
    <row r="334" spans="1:21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</row>
    <row r="335" spans="1:21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</row>
    <row r="336" spans="1:21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</row>
    <row r="337" spans="1:21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</row>
    <row r="338" spans="1:21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</row>
    <row r="339" spans="1:21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</row>
    <row r="340" spans="1:21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</row>
    <row r="341" spans="1:21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</row>
    <row r="342" spans="1:21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</row>
    <row r="343" spans="1:21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</row>
    <row r="344" spans="1:21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</row>
    <row r="345" spans="1:21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</row>
    <row r="346" spans="1:21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</row>
    <row r="347" spans="1:21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</row>
    <row r="348" spans="1:21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</row>
    <row r="349" spans="1:21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</row>
    <row r="350" spans="1:21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</row>
    <row r="351" spans="1:21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</row>
    <row r="352" spans="1:21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</row>
    <row r="353" spans="1:21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</row>
    <row r="354" spans="1:21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</row>
    <row r="355" spans="1:21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</row>
    <row r="356" spans="1:21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</row>
    <row r="357" spans="1:21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</row>
    <row r="358" spans="1:21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</row>
    <row r="359" spans="1:21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</row>
    <row r="360" spans="1:21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</row>
    <row r="361" spans="1:21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</row>
    <row r="362" spans="1:21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</row>
    <row r="363" spans="1:21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</row>
    <row r="364" spans="1:21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</row>
    <row r="365" spans="1:21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</row>
    <row r="366" spans="1:21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</row>
    <row r="367" spans="1:21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</row>
    <row r="368" spans="1:21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</row>
    <row r="369" spans="1:21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</row>
    <row r="370" spans="1:21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</row>
    <row r="371" spans="1:21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</row>
    <row r="372" spans="1:21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</row>
    <row r="373" spans="1:21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</row>
    <row r="374" spans="1:21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</row>
    <row r="375" spans="1:21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</row>
    <row r="376" spans="1:21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</row>
    <row r="377" spans="1:21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</row>
    <row r="378" spans="1:21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</row>
    <row r="379" spans="1:21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</row>
    <row r="380" spans="1:21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</row>
    <row r="381" spans="1:21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</row>
    <row r="382" spans="1:21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</row>
    <row r="383" spans="1:21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</row>
    <row r="384" spans="1:21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</row>
    <row r="385" spans="1:21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</row>
    <row r="386" spans="1:21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</row>
    <row r="387" spans="1:21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</row>
    <row r="388" spans="1:21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</row>
    <row r="389" spans="1:21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</row>
    <row r="390" spans="1:21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</row>
    <row r="391" spans="1:21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</row>
    <row r="392" spans="1:21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</row>
    <row r="393" spans="1:21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</row>
    <row r="394" spans="1:21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</row>
    <row r="395" spans="1:21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</row>
  </sheetData>
  <sheetProtection sheet="1" objects="1" scenarios="1"/>
  <mergeCells count="10">
    <mergeCell ref="K8:K9"/>
    <mergeCell ref="L8:L9"/>
    <mergeCell ref="N8:N9"/>
    <mergeCell ref="C2:O2"/>
    <mergeCell ref="P2:T2"/>
    <mergeCell ref="C4:I4"/>
    <mergeCell ref="J4:O4"/>
    <mergeCell ref="P4:T4"/>
    <mergeCell ref="K6:L7"/>
    <mergeCell ref="M6:O7"/>
  </mergeCells>
  <conditionalFormatting sqref="U64:U68 P64:T64 Q65:T65 R66:T66 S67:T67 T68 U77 U12:U61 U70:U71 C61:T61 C74:K74 M74:T74 C64:O68">
    <cfRule type="cellIs" dxfId="67" priority="6" stopIfTrue="1" operator="equal">
      <formula>0</formula>
    </cfRule>
  </conditionalFormatting>
  <conditionalFormatting sqref="X61">
    <cfRule type="cellIs" dxfId="66" priority="5" stopIfTrue="1" operator="equal">
      <formula>0</formula>
    </cfRule>
  </conditionalFormatting>
  <conditionalFormatting sqref="Y61">
    <cfRule type="cellIs" dxfId="65" priority="4" stopIfTrue="1" operator="equal">
      <formula>0</formula>
    </cfRule>
  </conditionalFormatting>
  <conditionalFormatting sqref="L74">
    <cfRule type="cellIs" dxfId="64" priority="3" stopIfTrue="1" operator="equal">
      <formula>0</formula>
    </cfRule>
  </conditionalFormatting>
  <conditionalFormatting sqref="U72">
    <cfRule type="cellIs" dxfId="63" priority="2" stopIfTrue="1" operator="equal">
      <formula>0</formula>
    </cfRule>
  </conditionalFormatting>
  <conditionalFormatting sqref="U74">
    <cfRule type="cellIs" dxfId="62" priority="1" stopIfTrue="1" operator="equal">
      <formula>0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D395"/>
  <sheetViews>
    <sheetView zoomScale="80" zoomScaleNormal="80" workbookViewId="0">
      <pane xSplit="2" ySplit="11" topLeftCell="C12" activePane="bottomRight" state="frozen"/>
      <selection activeCell="H53" sqref="H53"/>
      <selection pane="topRight" activeCell="H53" sqref="H53"/>
      <selection pane="bottomLeft" activeCell="H53" sqref="H53"/>
      <selection pane="bottomRight" activeCell="BK64" sqref="BK64"/>
    </sheetView>
  </sheetViews>
  <sheetFormatPr defaultColWidth="11.44140625" defaultRowHeight="15" x14ac:dyDescent="0.2"/>
  <cols>
    <col min="1" max="1" width="5.77734375" style="5" customWidth="1"/>
    <col min="2" max="2" width="41.6640625" style="5" customWidth="1"/>
    <col min="3" max="14" width="13.6640625" style="5" customWidth="1"/>
    <col min="15" max="30" width="13.6640625" style="5" hidden="1" customWidth="1"/>
    <col min="31" max="34" width="13.6640625" style="5" customWidth="1"/>
    <col min="35" max="38" width="13.6640625" style="5" hidden="1" customWidth="1"/>
    <col min="39" max="46" width="13.6640625" style="5" customWidth="1"/>
    <col min="47" max="54" width="13.6640625" style="5" hidden="1" customWidth="1"/>
    <col min="55" max="66" width="13.6640625" style="5" customWidth="1"/>
    <col min="67" max="78" width="13.6640625" style="5" hidden="1" customWidth="1"/>
    <col min="79" max="80" width="13.6640625" style="5" customWidth="1"/>
    <col min="81" max="81" width="14.44140625" style="5" bestFit="1" customWidth="1"/>
    <col min="82" max="82" width="13.6640625" style="5" customWidth="1"/>
    <col min="83" max="16384" width="11.44140625" style="5"/>
  </cols>
  <sheetData>
    <row r="1" spans="1:82" ht="20.100000000000001" customHeight="1" x14ac:dyDescent="0.25">
      <c r="A1" s="240" t="str">
        <f>CONCATENATE("SCHEDULE B-2 &amp; B-3 Comparison  (Year ",COVER!H9," vs. Year ",COVER!H9-1,")")</f>
        <v>SCHEDULE B-2 &amp; B-3 Comparison  (Year 2022 vs. Year 2021)</v>
      </c>
      <c r="B1" s="56"/>
      <c r="C1" s="56"/>
      <c r="D1" s="59"/>
      <c r="E1" s="56"/>
      <c r="F1" s="56"/>
      <c r="G1" s="56"/>
      <c r="H1" s="56"/>
      <c r="I1" s="56"/>
      <c r="J1" s="56"/>
      <c r="K1" s="56"/>
      <c r="L1" s="83"/>
      <c r="M1" s="83"/>
      <c r="N1" s="83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6"/>
      <c r="AA1" s="56"/>
      <c r="AB1" s="56"/>
      <c r="AC1" s="56"/>
      <c r="AD1" s="56"/>
      <c r="AE1" s="56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6"/>
      <c r="AZ1" s="56"/>
      <c r="BA1" s="59"/>
      <c r="BB1" s="56"/>
      <c r="BC1" s="56"/>
      <c r="BD1" s="56"/>
      <c r="BE1" s="56"/>
      <c r="BF1" s="56"/>
      <c r="BG1" s="56"/>
      <c r="BH1" s="56"/>
      <c r="BI1" s="56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6"/>
      <c r="BX1" s="56"/>
      <c r="BY1" s="56"/>
      <c r="BZ1" s="56"/>
      <c r="CA1" s="56"/>
      <c r="CB1" s="56"/>
      <c r="CC1" s="56"/>
      <c r="CD1" s="218"/>
    </row>
    <row r="2" spans="1:82" ht="20.100000000000001" customHeight="1" x14ac:dyDescent="0.25">
      <c r="B2" s="56"/>
      <c r="C2" s="215"/>
      <c r="D2" s="215"/>
      <c r="E2" s="56"/>
      <c r="F2" s="56"/>
      <c r="G2" s="56"/>
      <c r="H2" s="56"/>
      <c r="I2" s="56"/>
      <c r="J2" s="56"/>
      <c r="K2" s="56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6"/>
      <c r="AF2" s="216"/>
      <c r="AG2" s="216"/>
      <c r="AH2" s="216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7"/>
      <c r="BH2" s="217"/>
      <c r="BI2" s="217"/>
      <c r="BJ2" s="217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56"/>
      <c r="CB2" s="56"/>
      <c r="CC2" s="56"/>
      <c r="CD2" s="218"/>
    </row>
    <row r="3" spans="1:82" ht="20.100000000000001" customHeight="1" x14ac:dyDescent="0.25">
      <c r="A3" s="129" t="str">
        <f>CONCATENATE("Dealer Name:  ",COVER!D15)</f>
        <v xml:space="preserve">Dealer Name:  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218"/>
    </row>
    <row r="4" spans="1:82" ht="20.100000000000001" customHeight="1" x14ac:dyDescent="0.25">
      <c r="A4" s="129"/>
      <c r="B4" s="241"/>
      <c r="C4" s="213"/>
      <c r="D4" s="213"/>
      <c r="E4" s="56"/>
      <c r="F4" s="56"/>
      <c r="G4" s="56"/>
      <c r="H4" s="56"/>
      <c r="I4" s="56"/>
      <c r="J4" s="56"/>
      <c r="K4" s="56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3"/>
      <c r="BH4" s="213"/>
      <c r="BI4" s="213"/>
      <c r="BJ4" s="213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56"/>
      <c r="CB4" s="56"/>
      <c r="CC4" s="56"/>
      <c r="CD4" s="218"/>
    </row>
    <row r="5" spans="1:82" ht="20.100000000000001" customHeight="1" thickBot="1" x14ac:dyDescent="0.25">
      <c r="A5" s="79"/>
      <c r="B5" s="64"/>
      <c r="C5" s="64"/>
      <c r="D5" s="64"/>
      <c r="E5" s="64"/>
      <c r="F5" s="64"/>
      <c r="G5" s="64"/>
      <c r="H5" s="64"/>
      <c r="I5" s="64"/>
      <c r="J5" s="64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218"/>
    </row>
    <row r="6" spans="1:82" ht="20.100000000000001" customHeight="1" thickTop="1" x14ac:dyDescent="0.2">
      <c r="A6" s="220"/>
      <c r="B6" s="485" t="s">
        <v>150</v>
      </c>
      <c r="C6" s="510" t="s">
        <v>319</v>
      </c>
      <c r="D6" s="511"/>
      <c r="E6" s="511"/>
      <c r="F6" s="512"/>
      <c r="G6" s="510" t="s">
        <v>324</v>
      </c>
      <c r="H6" s="511"/>
      <c r="I6" s="511"/>
      <c r="J6" s="527"/>
      <c r="K6" s="510" t="s">
        <v>21</v>
      </c>
      <c r="L6" s="511"/>
      <c r="M6" s="511"/>
      <c r="N6" s="512"/>
      <c r="O6" s="510" t="s">
        <v>301</v>
      </c>
      <c r="P6" s="511"/>
      <c r="Q6" s="511"/>
      <c r="R6" s="512"/>
      <c r="S6" s="510" t="s">
        <v>22</v>
      </c>
      <c r="T6" s="511"/>
      <c r="U6" s="511"/>
      <c r="V6" s="512"/>
      <c r="W6" s="510" t="s">
        <v>325</v>
      </c>
      <c r="X6" s="511"/>
      <c r="Y6" s="511"/>
      <c r="Z6" s="512"/>
      <c r="AA6" s="510" t="s">
        <v>211</v>
      </c>
      <c r="AB6" s="511"/>
      <c r="AC6" s="511"/>
      <c r="AD6" s="512"/>
      <c r="AE6" s="510" t="s">
        <v>56</v>
      </c>
      <c r="AF6" s="511"/>
      <c r="AG6" s="511"/>
      <c r="AH6" s="512"/>
      <c r="AI6" s="510" t="s">
        <v>119</v>
      </c>
      <c r="AJ6" s="511"/>
      <c r="AK6" s="511"/>
      <c r="AL6" s="512"/>
      <c r="AM6" s="510" t="s">
        <v>326</v>
      </c>
      <c r="AN6" s="511"/>
      <c r="AO6" s="511"/>
      <c r="AP6" s="512"/>
      <c r="AQ6" s="510" t="s">
        <v>327</v>
      </c>
      <c r="AR6" s="511"/>
      <c r="AS6" s="511"/>
      <c r="AT6" s="512"/>
      <c r="AU6" s="510" t="s">
        <v>328</v>
      </c>
      <c r="AV6" s="511"/>
      <c r="AW6" s="511"/>
      <c r="AX6" s="512"/>
      <c r="AY6" s="510" t="s">
        <v>347</v>
      </c>
      <c r="AZ6" s="511"/>
      <c r="BA6" s="511"/>
      <c r="BB6" s="512"/>
      <c r="BC6" s="510" t="s">
        <v>348</v>
      </c>
      <c r="BD6" s="511"/>
      <c r="BE6" s="511"/>
      <c r="BF6" s="512"/>
      <c r="BG6" s="516" t="s">
        <v>213</v>
      </c>
      <c r="BH6" s="517"/>
      <c r="BI6" s="517"/>
      <c r="BJ6" s="518"/>
      <c r="BK6" s="516" t="s">
        <v>217</v>
      </c>
      <c r="BL6" s="517"/>
      <c r="BM6" s="517"/>
      <c r="BN6" s="518"/>
      <c r="BO6" s="516" t="s">
        <v>19</v>
      </c>
      <c r="BP6" s="517"/>
      <c r="BQ6" s="517"/>
      <c r="BR6" s="518"/>
      <c r="BS6" s="516" t="s">
        <v>229</v>
      </c>
      <c r="BT6" s="517"/>
      <c r="BU6" s="517"/>
      <c r="BV6" s="518"/>
      <c r="BW6" s="516" t="s">
        <v>212</v>
      </c>
      <c r="BX6" s="517"/>
      <c r="BY6" s="517"/>
      <c r="BZ6" s="518"/>
      <c r="CA6" s="516" t="s">
        <v>329</v>
      </c>
      <c r="CB6" s="517"/>
      <c r="CC6" s="517"/>
      <c r="CD6" s="518"/>
    </row>
    <row r="7" spans="1:82" ht="20.100000000000001" customHeight="1" thickBot="1" x14ac:dyDescent="0.3">
      <c r="A7" s="221"/>
      <c r="B7" s="525"/>
      <c r="C7" s="513"/>
      <c r="D7" s="514"/>
      <c r="E7" s="514"/>
      <c r="F7" s="515"/>
      <c r="G7" s="513"/>
      <c r="H7" s="514"/>
      <c r="I7" s="514"/>
      <c r="J7" s="528"/>
      <c r="K7" s="513"/>
      <c r="L7" s="514"/>
      <c r="M7" s="514"/>
      <c r="N7" s="515"/>
      <c r="O7" s="513"/>
      <c r="P7" s="514"/>
      <c r="Q7" s="514"/>
      <c r="R7" s="515"/>
      <c r="S7" s="513"/>
      <c r="T7" s="514"/>
      <c r="U7" s="514"/>
      <c r="V7" s="515"/>
      <c r="W7" s="513"/>
      <c r="X7" s="514"/>
      <c r="Y7" s="514"/>
      <c r="Z7" s="515"/>
      <c r="AA7" s="513"/>
      <c r="AB7" s="514"/>
      <c r="AC7" s="514"/>
      <c r="AD7" s="515"/>
      <c r="AE7" s="513"/>
      <c r="AF7" s="514"/>
      <c r="AG7" s="514"/>
      <c r="AH7" s="515"/>
      <c r="AI7" s="513"/>
      <c r="AJ7" s="514"/>
      <c r="AK7" s="514"/>
      <c r="AL7" s="515"/>
      <c r="AM7" s="513"/>
      <c r="AN7" s="514"/>
      <c r="AO7" s="514"/>
      <c r="AP7" s="515"/>
      <c r="AQ7" s="513"/>
      <c r="AR7" s="514"/>
      <c r="AS7" s="514"/>
      <c r="AT7" s="515"/>
      <c r="AU7" s="513"/>
      <c r="AV7" s="514"/>
      <c r="AW7" s="514"/>
      <c r="AX7" s="515"/>
      <c r="AY7" s="513"/>
      <c r="AZ7" s="514"/>
      <c r="BA7" s="514"/>
      <c r="BB7" s="515"/>
      <c r="BC7" s="513"/>
      <c r="BD7" s="514"/>
      <c r="BE7" s="514"/>
      <c r="BF7" s="515"/>
      <c r="BG7" s="519"/>
      <c r="BH7" s="520"/>
      <c r="BI7" s="520"/>
      <c r="BJ7" s="521"/>
      <c r="BK7" s="519"/>
      <c r="BL7" s="520"/>
      <c r="BM7" s="520"/>
      <c r="BN7" s="521"/>
      <c r="BO7" s="519"/>
      <c r="BP7" s="520"/>
      <c r="BQ7" s="520"/>
      <c r="BR7" s="521"/>
      <c r="BS7" s="519"/>
      <c r="BT7" s="520"/>
      <c r="BU7" s="520"/>
      <c r="BV7" s="521"/>
      <c r="BW7" s="519"/>
      <c r="BX7" s="520"/>
      <c r="BY7" s="520"/>
      <c r="BZ7" s="521"/>
      <c r="CA7" s="519"/>
      <c r="CB7" s="520"/>
      <c r="CC7" s="520"/>
      <c r="CD7" s="521"/>
    </row>
    <row r="8" spans="1:82" ht="20.100000000000001" customHeight="1" thickBot="1" x14ac:dyDescent="0.3">
      <c r="A8" s="221" t="s">
        <v>113</v>
      </c>
      <c r="B8" s="526"/>
      <c r="C8" s="507" t="s">
        <v>320</v>
      </c>
      <c r="D8" s="508"/>
      <c r="E8" s="508"/>
      <c r="F8" s="509"/>
      <c r="G8" s="507" t="s">
        <v>29</v>
      </c>
      <c r="H8" s="508"/>
      <c r="I8" s="508"/>
      <c r="J8" s="509"/>
      <c r="K8" s="507" t="s">
        <v>30</v>
      </c>
      <c r="L8" s="508"/>
      <c r="M8" s="508"/>
      <c r="N8" s="509"/>
      <c r="O8" s="507" t="s">
        <v>31</v>
      </c>
      <c r="P8" s="508"/>
      <c r="Q8" s="508"/>
      <c r="R8" s="509"/>
      <c r="S8" s="507" t="s">
        <v>32</v>
      </c>
      <c r="T8" s="508"/>
      <c r="U8" s="508"/>
      <c r="V8" s="509"/>
      <c r="W8" s="507" t="s">
        <v>33</v>
      </c>
      <c r="X8" s="508"/>
      <c r="Y8" s="508"/>
      <c r="Z8" s="509"/>
      <c r="AA8" s="507" t="s">
        <v>34</v>
      </c>
      <c r="AB8" s="508"/>
      <c r="AC8" s="508"/>
      <c r="AD8" s="509"/>
      <c r="AE8" s="507" t="s">
        <v>35</v>
      </c>
      <c r="AF8" s="508"/>
      <c r="AG8" s="508"/>
      <c r="AH8" s="509"/>
      <c r="AI8" s="507" t="s">
        <v>36</v>
      </c>
      <c r="AJ8" s="508"/>
      <c r="AK8" s="508"/>
      <c r="AL8" s="509"/>
      <c r="AM8" s="507" t="s">
        <v>37</v>
      </c>
      <c r="AN8" s="508"/>
      <c r="AO8" s="508"/>
      <c r="AP8" s="509"/>
      <c r="AQ8" s="507" t="s">
        <v>38</v>
      </c>
      <c r="AR8" s="508"/>
      <c r="AS8" s="508"/>
      <c r="AT8" s="509"/>
      <c r="AU8" s="507" t="s">
        <v>39</v>
      </c>
      <c r="AV8" s="508"/>
      <c r="AW8" s="508"/>
      <c r="AX8" s="509"/>
      <c r="AY8" s="507" t="s">
        <v>40</v>
      </c>
      <c r="AZ8" s="508"/>
      <c r="BA8" s="508"/>
      <c r="BB8" s="509"/>
      <c r="BC8" s="507" t="s">
        <v>349</v>
      </c>
      <c r="BD8" s="508"/>
      <c r="BE8" s="508"/>
      <c r="BF8" s="509"/>
      <c r="BG8" s="522" t="s">
        <v>41</v>
      </c>
      <c r="BH8" s="523"/>
      <c r="BI8" s="523"/>
      <c r="BJ8" s="524"/>
      <c r="BK8" s="522" t="s">
        <v>42</v>
      </c>
      <c r="BL8" s="523"/>
      <c r="BM8" s="523"/>
      <c r="BN8" s="524"/>
      <c r="BO8" s="522" t="s">
        <v>43</v>
      </c>
      <c r="BP8" s="523"/>
      <c r="BQ8" s="523"/>
      <c r="BR8" s="524"/>
      <c r="BS8" s="522" t="s">
        <v>44</v>
      </c>
      <c r="BT8" s="523"/>
      <c r="BU8" s="523"/>
      <c r="BV8" s="524"/>
      <c r="BW8" s="522" t="s">
        <v>45</v>
      </c>
      <c r="BX8" s="523"/>
      <c r="BY8" s="523"/>
      <c r="BZ8" s="524"/>
      <c r="CA8" s="522" t="s">
        <v>46</v>
      </c>
      <c r="CB8" s="523"/>
      <c r="CC8" s="523"/>
      <c r="CD8" s="524"/>
    </row>
    <row r="9" spans="1:82" ht="20.100000000000001" customHeight="1" x14ac:dyDescent="0.25">
      <c r="A9" s="221" t="s">
        <v>114</v>
      </c>
      <c r="B9" s="526"/>
      <c r="C9" s="503" t="s">
        <v>321</v>
      </c>
      <c r="D9" s="504"/>
      <c r="E9" s="501" t="s">
        <v>322</v>
      </c>
      <c r="F9" s="502"/>
      <c r="G9" s="503" t="s">
        <v>321</v>
      </c>
      <c r="H9" s="504"/>
      <c r="I9" s="501" t="s">
        <v>322</v>
      </c>
      <c r="J9" s="502"/>
      <c r="K9" s="503" t="s">
        <v>321</v>
      </c>
      <c r="L9" s="504"/>
      <c r="M9" s="501" t="s">
        <v>322</v>
      </c>
      <c r="N9" s="502"/>
      <c r="O9" s="503" t="s">
        <v>321</v>
      </c>
      <c r="P9" s="504"/>
      <c r="Q9" s="501" t="s">
        <v>322</v>
      </c>
      <c r="R9" s="502"/>
      <c r="S9" s="503" t="s">
        <v>321</v>
      </c>
      <c r="T9" s="504"/>
      <c r="U9" s="501" t="s">
        <v>322</v>
      </c>
      <c r="V9" s="502"/>
      <c r="W9" s="503" t="s">
        <v>321</v>
      </c>
      <c r="X9" s="504"/>
      <c r="Y9" s="501" t="s">
        <v>322</v>
      </c>
      <c r="Z9" s="502"/>
      <c r="AA9" s="503" t="s">
        <v>321</v>
      </c>
      <c r="AB9" s="504"/>
      <c r="AC9" s="501" t="s">
        <v>322</v>
      </c>
      <c r="AD9" s="502"/>
      <c r="AE9" s="503" t="s">
        <v>321</v>
      </c>
      <c r="AF9" s="504"/>
      <c r="AG9" s="501" t="s">
        <v>322</v>
      </c>
      <c r="AH9" s="502"/>
      <c r="AI9" s="503" t="s">
        <v>321</v>
      </c>
      <c r="AJ9" s="504"/>
      <c r="AK9" s="501" t="s">
        <v>322</v>
      </c>
      <c r="AL9" s="502"/>
      <c r="AM9" s="503" t="s">
        <v>321</v>
      </c>
      <c r="AN9" s="504"/>
      <c r="AO9" s="501" t="s">
        <v>322</v>
      </c>
      <c r="AP9" s="502"/>
      <c r="AQ9" s="503" t="s">
        <v>321</v>
      </c>
      <c r="AR9" s="504"/>
      <c r="AS9" s="501" t="s">
        <v>322</v>
      </c>
      <c r="AT9" s="502"/>
      <c r="AU9" s="503" t="s">
        <v>321</v>
      </c>
      <c r="AV9" s="504"/>
      <c r="AW9" s="501" t="s">
        <v>322</v>
      </c>
      <c r="AX9" s="502"/>
      <c r="AY9" s="503" t="s">
        <v>321</v>
      </c>
      <c r="AZ9" s="504"/>
      <c r="BA9" s="501" t="s">
        <v>322</v>
      </c>
      <c r="BB9" s="502"/>
      <c r="BC9" s="503" t="s">
        <v>321</v>
      </c>
      <c r="BD9" s="504"/>
      <c r="BE9" s="501" t="s">
        <v>322</v>
      </c>
      <c r="BF9" s="502"/>
      <c r="BG9" s="503" t="s">
        <v>321</v>
      </c>
      <c r="BH9" s="504"/>
      <c r="BI9" s="501" t="s">
        <v>322</v>
      </c>
      <c r="BJ9" s="502"/>
      <c r="BK9" s="503" t="s">
        <v>321</v>
      </c>
      <c r="BL9" s="504"/>
      <c r="BM9" s="501" t="s">
        <v>322</v>
      </c>
      <c r="BN9" s="502"/>
      <c r="BO9" s="503" t="s">
        <v>321</v>
      </c>
      <c r="BP9" s="504"/>
      <c r="BQ9" s="501" t="s">
        <v>322</v>
      </c>
      <c r="BR9" s="502"/>
      <c r="BS9" s="503" t="s">
        <v>321</v>
      </c>
      <c r="BT9" s="504"/>
      <c r="BU9" s="501" t="s">
        <v>322</v>
      </c>
      <c r="BV9" s="502"/>
      <c r="BW9" s="503" t="s">
        <v>321</v>
      </c>
      <c r="BX9" s="504"/>
      <c r="BY9" s="501" t="s">
        <v>322</v>
      </c>
      <c r="BZ9" s="502"/>
      <c r="CA9" s="503" t="s">
        <v>321</v>
      </c>
      <c r="CB9" s="504"/>
      <c r="CC9" s="501" t="s">
        <v>322</v>
      </c>
      <c r="CD9" s="502"/>
    </row>
    <row r="10" spans="1:82" ht="20.100000000000001" customHeight="1" thickBot="1" x14ac:dyDescent="0.25">
      <c r="A10" s="222"/>
      <c r="B10" s="526"/>
      <c r="C10" s="505"/>
      <c r="D10" s="506"/>
      <c r="E10" s="499" t="str">
        <f>CONCATENATE("(Year ",COVER!$H$9,"  -  Year ", COVER!$H$9-1, ")")</f>
        <v>(Year 2022  -  Year 2021)</v>
      </c>
      <c r="F10" s="500"/>
      <c r="G10" s="505"/>
      <c r="H10" s="506"/>
      <c r="I10" s="499" t="str">
        <f>$E$10</f>
        <v>(Year 2022  -  Year 2021)</v>
      </c>
      <c r="J10" s="500"/>
      <c r="K10" s="505"/>
      <c r="L10" s="506"/>
      <c r="M10" s="499" t="str">
        <f>$E$10</f>
        <v>(Year 2022  -  Year 2021)</v>
      </c>
      <c r="N10" s="500"/>
      <c r="O10" s="505"/>
      <c r="P10" s="506"/>
      <c r="Q10" s="499" t="str">
        <f>$E$10</f>
        <v>(Year 2022  -  Year 2021)</v>
      </c>
      <c r="R10" s="500"/>
      <c r="S10" s="505"/>
      <c r="T10" s="506"/>
      <c r="U10" s="499" t="str">
        <f>$E$10</f>
        <v>(Year 2022  -  Year 2021)</v>
      </c>
      <c r="V10" s="500"/>
      <c r="W10" s="505"/>
      <c r="X10" s="506"/>
      <c r="Y10" s="499" t="str">
        <f>$E$10</f>
        <v>(Year 2022  -  Year 2021)</v>
      </c>
      <c r="Z10" s="500"/>
      <c r="AA10" s="505"/>
      <c r="AB10" s="506"/>
      <c r="AC10" s="499" t="str">
        <f>$E$10</f>
        <v>(Year 2022  -  Year 2021)</v>
      </c>
      <c r="AD10" s="500"/>
      <c r="AE10" s="505"/>
      <c r="AF10" s="506"/>
      <c r="AG10" s="499" t="str">
        <f>$E$10</f>
        <v>(Year 2022  -  Year 2021)</v>
      </c>
      <c r="AH10" s="500"/>
      <c r="AI10" s="505"/>
      <c r="AJ10" s="506"/>
      <c r="AK10" s="499" t="str">
        <f>$E$10</f>
        <v>(Year 2022  -  Year 2021)</v>
      </c>
      <c r="AL10" s="500"/>
      <c r="AM10" s="505"/>
      <c r="AN10" s="506"/>
      <c r="AO10" s="499" t="str">
        <f>$E$10</f>
        <v>(Year 2022  -  Year 2021)</v>
      </c>
      <c r="AP10" s="500"/>
      <c r="AQ10" s="505"/>
      <c r="AR10" s="506"/>
      <c r="AS10" s="499" t="str">
        <f>$E$10</f>
        <v>(Year 2022  -  Year 2021)</v>
      </c>
      <c r="AT10" s="500"/>
      <c r="AU10" s="505"/>
      <c r="AV10" s="506"/>
      <c r="AW10" s="499" t="str">
        <f>$E$10</f>
        <v>(Year 2022  -  Year 2021)</v>
      </c>
      <c r="AX10" s="500"/>
      <c r="AY10" s="505"/>
      <c r="AZ10" s="506"/>
      <c r="BA10" s="499" t="str">
        <f>$E$10</f>
        <v>(Year 2022  -  Year 2021)</v>
      </c>
      <c r="BB10" s="500"/>
      <c r="BC10" s="505"/>
      <c r="BD10" s="506"/>
      <c r="BE10" s="499" t="str">
        <f>$E$10</f>
        <v>(Year 2022  -  Year 2021)</v>
      </c>
      <c r="BF10" s="500"/>
      <c r="BG10" s="505"/>
      <c r="BH10" s="506"/>
      <c r="BI10" s="499" t="str">
        <f>$E$10</f>
        <v>(Year 2022  -  Year 2021)</v>
      </c>
      <c r="BJ10" s="500"/>
      <c r="BK10" s="505"/>
      <c r="BL10" s="506"/>
      <c r="BM10" s="499" t="str">
        <f>$E$10</f>
        <v>(Year 2022  -  Year 2021)</v>
      </c>
      <c r="BN10" s="500"/>
      <c r="BO10" s="505"/>
      <c r="BP10" s="506"/>
      <c r="BQ10" s="499" t="str">
        <f>$E$10</f>
        <v>(Year 2022  -  Year 2021)</v>
      </c>
      <c r="BR10" s="500"/>
      <c r="BS10" s="505"/>
      <c r="BT10" s="506"/>
      <c r="BU10" s="499" t="str">
        <f>$E$10</f>
        <v>(Year 2022  -  Year 2021)</v>
      </c>
      <c r="BV10" s="500"/>
      <c r="BW10" s="505"/>
      <c r="BX10" s="506"/>
      <c r="BY10" s="499" t="str">
        <f>$E$10</f>
        <v>(Year 2022  -  Year 2021)</v>
      </c>
      <c r="BZ10" s="500"/>
      <c r="CA10" s="505"/>
      <c r="CB10" s="506"/>
      <c r="CC10" s="499" t="str">
        <f>$E$10</f>
        <v>(Year 2022  -  Year 2021)</v>
      </c>
      <c r="CD10" s="500"/>
    </row>
    <row r="11" spans="1:82" ht="20.100000000000001" customHeight="1" thickBot="1" x14ac:dyDescent="0.3">
      <c r="A11" s="223"/>
      <c r="B11" s="489"/>
      <c r="C11" s="228" t="str">
        <f>CONCATENATE("Year ",COVER!$H$9,)</f>
        <v>Year 2022</v>
      </c>
      <c r="D11" s="229" t="str">
        <f>CONCATENATE("Year ",COVER!$H$9-1,)</f>
        <v>Year 2021</v>
      </c>
      <c r="E11" s="226" t="s">
        <v>252</v>
      </c>
      <c r="F11" s="227" t="s">
        <v>323</v>
      </c>
      <c r="G11" s="228" t="str">
        <f>CONCATENATE("Year ",COVER!$H$9,)</f>
        <v>Year 2022</v>
      </c>
      <c r="H11" s="229" t="str">
        <f>CONCATENATE("Year ",COVER!$H$9-1,)</f>
        <v>Year 2021</v>
      </c>
      <c r="I11" s="226" t="s">
        <v>252</v>
      </c>
      <c r="J11" s="227" t="s">
        <v>323</v>
      </c>
      <c r="K11" s="228" t="str">
        <f>CONCATENATE("Year ",COVER!$H$9,)</f>
        <v>Year 2022</v>
      </c>
      <c r="L11" s="229" t="str">
        <f>CONCATENATE("Year ",COVER!$H$9-1,)</f>
        <v>Year 2021</v>
      </c>
      <c r="M11" s="226" t="s">
        <v>252</v>
      </c>
      <c r="N11" s="227" t="s">
        <v>323</v>
      </c>
      <c r="O11" s="228" t="str">
        <f>CONCATENATE("Year ",COVER!$H$9,)</f>
        <v>Year 2022</v>
      </c>
      <c r="P11" s="229" t="str">
        <f>CONCATENATE("Year ",COVER!$H$9-1,)</f>
        <v>Year 2021</v>
      </c>
      <c r="Q11" s="226" t="s">
        <v>252</v>
      </c>
      <c r="R11" s="227" t="s">
        <v>323</v>
      </c>
      <c r="S11" s="224" t="str">
        <f>$C$11</f>
        <v>Year 2022</v>
      </c>
      <c r="T11" s="225" t="str">
        <f>$D$11</f>
        <v>Year 2021</v>
      </c>
      <c r="U11" s="226" t="s">
        <v>252</v>
      </c>
      <c r="V11" s="233" t="s">
        <v>323</v>
      </c>
      <c r="W11" s="224" t="str">
        <f>$C$11</f>
        <v>Year 2022</v>
      </c>
      <c r="X11" s="225" t="str">
        <f>$D$11</f>
        <v>Year 2021</v>
      </c>
      <c r="Y11" s="226" t="s">
        <v>252</v>
      </c>
      <c r="Z11" s="233" t="s">
        <v>323</v>
      </c>
      <c r="AA11" s="224" t="str">
        <f>$C$11</f>
        <v>Year 2022</v>
      </c>
      <c r="AB11" s="225" t="str">
        <f>$D$11</f>
        <v>Year 2021</v>
      </c>
      <c r="AC11" s="226" t="s">
        <v>252</v>
      </c>
      <c r="AD11" s="233" t="s">
        <v>323</v>
      </c>
      <c r="AE11" s="224" t="str">
        <f>$C$11</f>
        <v>Year 2022</v>
      </c>
      <c r="AF11" s="225" t="str">
        <f>$D$11</f>
        <v>Year 2021</v>
      </c>
      <c r="AG11" s="226" t="s">
        <v>252</v>
      </c>
      <c r="AH11" s="233" t="s">
        <v>323</v>
      </c>
      <c r="AI11" s="224" t="str">
        <f>$C$11</f>
        <v>Year 2022</v>
      </c>
      <c r="AJ11" s="225" t="str">
        <f>$D$11</f>
        <v>Year 2021</v>
      </c>
      <c r="AK11" s="226" t="s">
        <v>252</v>
      </c>
      <c r="AL11" s="233" t="s">
        <v>323</v>
      </c>
      <c r="AM11" s="224" t="str">
        <f>$C$11</f>
        <v>Year 2022</v>
      </c>
      <c r="AN11" s="225" t="str">
        <f>$D$11</f>
        <v>Year 2021</v>
      </c>
      <c r="AO11" s="226" t="s">
        <v>252</v>
      </c>
      <c r="AP11" s="233" t="s">
        <v>323</v>
      </c>
      <c r="AQ11" s="224" t="str">
        <f>$C$11</f>
        <v>Year 2022</v>
      </c>
      <c r="AR11" s="225" t="str">
        <f>$D$11</f>
        <v>Year 2021</v>
      </c>
      <c r="AS11" s="226" t="s">
        <v>252</v>
      </c>
      <c r="AT11" s="233" t="s">
        <v>323</v>
      </c>
      <c r="AU11" s="224" t="str">
        <f>$C$11</f>
        <v>Year 2022</v>
      </c>
      <c r="AV11" s="225" t="str">
        <f>$D$11</f>
        <v>Year 2021</v>
      </c>
      <c r="AW11" s="226" t="s">
        <v>252</v>
      </c>
      <c r="AX11" s="233" t="s">
        <v>323</v>
      </c>
      <c r="AY11" s="224" t="str">
        <f>$C$11</f>
        <v>Year 2022</v>
      </c>
      <c r="AZ11" s="225" t="str">
        <f>$D$11</f>
        <v>Year 2021</v>
      </c>
      <c r="BA11" s="226" t="s">
        <v>252</v>
      </c>
      <c r="BB11" s="233" t="s">
        <v>323</v>
      </c>
      <c r="BC11" s="224" t="str">
        <f>$C$11</f>
        <v>Year 2022</v>
      </c>
      <c r="BD11" s="225" t="str">
        <f>$D$11</f>
        <v>Year 2021</v>
      </c>
      <c r="BE11" s="226" t="s">
        <v>252</v>
      </c>
      <c r="BF11" s="233" t="s">
        <v>323</v>
      </c>
      <c r="BG11" s="224" t="str">
        <f>$C$11</f>
        <v>Year 2022</v>
      </c>
      <c r="BH11" s="225" t="str">
        <f>$D$11</f>
        <v>Year 2021</v>
      </c>
      <c r="BI11" s="226" t="s">
        <v>252</v>
      </c>
      <c r="BJ11" s="233" t="s">
        <v>323</v>
      </c>
      <c r="BK11" s="224" t="str">
        <f>$C$11</f>
        <v>Year 2022</v>
      </c>
      <c r="BL11" s="225" t="str">
        <f>$D$11</f>
        <v>Year 2021</v>
      </c>
      <c r="BM11" s="226" t="s">
        <v>252</v>
      </c>
      <c r="BN11" s="233" t="s">
        <v>323</v>
      </c>
      <c r="BO11" s="224" t="str">
        <f>$C$11</f>
        <v>Year 2022</v>
      </c>
      <c r="BP11" s="225" t="str">
        <f>$D$11</f>
        <v>Year 2021</v>
      </c>
      <c r="BQ11" s="226" t="s">
        <v>252</v>
      </c>
      <c r="BR11" s="233" t="s">
        <v>323</v>
      </c>
      <c r="BS11" s="224" t="str">
        <f>$C$11</f>
        <v>Year 2022</v>
      </c>
      <c r="BT11" s="225" t="str">
        <f>$D$11</f>
        <v>Year 2021</v>
      </c>
      <c r="BU11" s="226" t="s">
        <v>252</v>
      </c>
      <c r="BV11" s="233" t="s">
        <v>323</v>
      </c>
      <c r="BW11" s="224" t="str">
        <f>$C$11</f>
        <v>Year 2022</v>
      </c>
      <c r="BX11" s="225" t="str">
        <f>$D$11</f>
        <v>Year 2021</v>
      </c>
      <c r="BY11" s="226" t="s">
        <v>252</v>
      </c>
      <c r="BZ11" s="233" t="s">
        <v>323</v>
      </c>
      <c r="CA11" s="224" t="str">
        <f>$C$11</f>
        <v>Year 2022</v>
      </c>
      <c r="CB11" s="225" t="str">
        <f>$D$11</f>
        <v>Year 2021</v>
      </c>
      <c r="CC11" s="226" t="s">
        <v>252</v>
      </c>
      <c r="CD11" s="233" t="s">
        <v>323</v>
      </c>
    </row>
    <row r="12" spans="1:82" ht="20.100000000000001" customHeight="1" thickTop="1" x14ac:dyDescent="0.2">
      <c r="A12" s="89">
        <v>1</v>
      </c>
      <c r="B12" s="6" t="s">
        <v>122</v>
      </c>
      <c r="C12" s="264">
        <f>'SCH B2 &amp; B3'!C12</f>
        <v>0</v>
      </c>
      <c r="D12" s="264">
        <f>'SCH B2 &amp; B3 (prior yr)'!C12</f>
        <v>0</v>
      </c>
      <c r="E12" s="265">
        <f>C12-D12</f>
        <v>0</v>
      </c>
      <c r="F12" s="230" t="str">
        <f>IF(D12&lt;&gt;0,E12/D12,"")</f>
        <v/>
      </c>
      <c r="G12" s="264">
        <f>'SCH B2 &amp; B3'!D12</f>
        <v>0</v>
      </c>
      <c r="H12" s="264">
        <f>'SCH B2 &amp; B3 (prior yr)'!D12</f>
        <v>0</v>
      </c>
      <c r="I12" s="265">
        <f>G12-H12</f>
        <v>0</v>
      </c>
      <c r="J12" s="230" t="str">
        <f>IF(H12&lt;&gt;0,I12/H12,"")</f>
        <v/>
      </c>
      <c r="K12" s="264">
        <f>'SCH B2 &amp; B3'!E12</f>
        <v>0</v>
      </c>
      <c r="L12" s="264">
        <f>'SCH B2 &amp; B3 (prior yr)'!E12</f>
        <v>0</v>
      </c>
      <c r="M12" s="265">
        <f>K12-L12</f>
        <v>0</v>
      </c>
      <c r="N12" s="230" t="str">
        <f>IF(L12&lt;&gt;0,M12/L12,"")</f>
        <v/>
      </c>
      <c r="O12" s="264">
        <f>'SCH B2 &amp; B3'!F12</f>
        <v>0</v>
      </c>
      <c r="P12" s="264">
        <f>'SCH B2 &amp; B3 (prior yr)'!F12</f>
        <v>0</v>
      </c>
      <c r="Q12" s="265">
        <f>O12-P12</f>
        <v>0</v>
      </c>
      <c r="R12" s="230" t="str">
        <f>IF(P12&lt;&gt;0,Q12/P12,"")</f>
        <v/>
      </c>
      <c r="S12" s="264">
        <f>'SCH B2 &amp; B3'!G12</f>
        <v>0</v>
      </c>
      <c r="T12" s="264">
        <f>'SCH B2 &amp; B3 (prior yr)'!G12</f>
        <v>0</v>
      </c>
      <c r="U12" s="265">
        <f>S12-T12</f>
        <v>0</v>
      </c>
      <c r="V12" s="230" t="str">
        <f>IF(T12&lt;&gt;0,U12/T12,"")</f>
        <v/>
      </c>
      <c r="W12" s="264">
        <f>'SCH B2 &amp; B3'!H12</f>
        <v>0</v>
      </c>
      <c r="X12" s="264">
        <f>'SCH B2 &amp; B3 (prior yr)'!H12</f>
        <v>0</v>
      </c>
      <c r="Y12" s="265">
        <f>W12-X12</f>
        <v>0</v>
      </c>
      <c r="Z12" s="230" t="str">
        <f>IF(X12&lt;&gt;0,Y12/X12,"")</f>
        <v/>
      </c>
      <c r="AA12" s="264">
        <f>'SCH B2 &amp; B3'!I12</f>
        <v>0</v>
      </c>
      <c r="AB12" s="264">
        <f>'SCH B2 &amp; B3 (prior yr)'!I12</f>
        <v>0</v>
      </c>
      <c r="AC12" s="265">
        <f>AA12-AB12</f>
        <v>0</v>
      </c>
      <c r="AD12" s="230" t="str">
        <f>IF(AB12&lt;&gt;0,AC12/AB12,"")</f>
        <v/>
      </c>
      <c r="AE12" s="264">
        <f>'SCH B2 &amp; B3'!J12</f>
        <v>0</v>
      </c>
      <c r="AF12" s="264">
        <f>'SCH B2 &amp; B3 (prior yr)'!J12</f>
        <v>0</v>
      </c>
      <c r="AG12" s="265">
        <f>AE12-AF12</f>
        <v>0</v>
      </c>
      <c r="AH12" s="230" t="str">
        <f>IF(AF12&lt;&gt;0,AG12/AF12,"")</f>
        <v/>
      </c>
      <c r="AI12" s="264">
        <f>'SCH B2 &amp; B3'!K12</f>
        <v>0</v>
      </c>
      <c r="AJ12" s="264">
        <f>'SCH B2 &amp; B3 (prior yr)'!K12</f>
        <v>0</v>
      </c>
      <c r="AK12" s="265">
        <f>AI12-AJ12</f>
        <v>0</v>
      </c>
      <c r="AL12" s="230" t="str">
        <f>IF(AJ12&lt;&gt;0,AK12/AJ12,"")</f>
        <v/>
      </c>
      <c r="AM12" s="264">
        <f>'SCH B2 &amp; B3'!L12</f>
        <v>0</v>
      </c>
      <c r="AN12" s="264">
        <f>'SCH B2 &amp; B3 (prior yr)'!L12</f>
        <v>0</v>
      </c>
      <c r="AO12" s="265">
        <f>AM12-AN12</f>
        <v>0</v>
      </c>
      <c r="AP12" s="230" t="str">
        <f>IF(AN12&lt;&gt;0,AO12/AN12,"")</f>
        <v/>
      </c>
      <c r="AQ12" s="264">
        <f>'SCH B2 &amp; B3'!M12</f>
        <v>0</v>
      </c>
      <c r="AR12" s="264">
        <f>'SCH B2 &amp; B3 (prior yr)'!M12</f>
        <v>0</v>
      </c>
      <c r="AS12" s="265">
        <f>AQ12-AR12</f>
        <v>0</v>
      </c>
      <c r="AT12" s="230" t="str">
        <f>IF(AR12&lt;&gt;0,AS12/AR12,"")</f>
        <v/>
      </c>
      <c r="AU12" s="264">
        <f>'SCH B2 &amp; B3'!N12</f>
        <v>0</v>
      </c>
      <c r="AV12" s="264">
        <f>'SCH B2 &amp; B3 (prior yr)'!N12</f>
        <v>0</v>
      </c>
      <c r="AW12" s="265">
        <f>AU12-AV12</f>
        <v>0</v>
      </c>
      <c r="AX12" s="230" t="str">
        <f>IF(AV12&lt;&gt;0,AW12/AV12,"")</f>
        <v/>
      </c>
      <c r="AY12" s="264">
        <f>'SCH B2 &amp; B3'!O12</f>
        <v>0</v>
      </c>
      <c r="AZ12" s="264">
        <f>'SCH B2 &amp; B3 (prior yr)'!O12</f>
        <v>0</v>
      </c>
      <c r="BA12" s="265">
        <f>AY12-AZ12</f>
        <v>0</v>
      </c>
      <c r="BB12" s="230" t="str">
        <f>IF(AZ12&lt;&gt;0,BA12/AZ12,"")</f>
        <v/>
      </c>
      <c r="BC12" s="274">
        <f>AQ12+AU12+AY12</f>
        <v>0</v>
      </c>
      <c r="BD12" s="274">
        <f>AR12+AV12+AZ12</f>
        <v>0</v>
      </c>
      <c r="BE12" s="274">
        <f>BC12-BD12</f>
        <v>0</v>
      </c>
      <c r="BF12" s="275" t="str">
        <f>IF(BD12&lt;&gt;0,BE12/BD12,"")</f>
        <v/>
      </c>
      <c r="BG12" s="264">
        <f>'SCH B2 &amp; B3'!P12</f>
        <v>0</v>
      </c>
      <c r="BH12" s="264">
        <f>'SCH B2 &amp; B3 (prior yr)'!P12</f>
        <v>0</v>
      </c>
      <c r="BI12" s="265">
        <f>BG12-BH12</f>
        <v>0</v>
      </c>
      <c r="BJ12" s="230" t="str">
        <f>IF(BH12&lt;&gt;0,BI12/BH12,"")</f>
        <v/>
      </c>
      <c r="BK12" s="264">
        <f>'SCH B2 &amp; B3'!Q12</f>
        <v>0</v>
      </c>
      <c r="BL12" s="264">
        <f>'SCH B2 &amp; B3 (prior yr)'!Q12</f>
        <v>0</v>
      </c>
      <c r="BM12" s="265">
        <f>BK12-BL12</f>
        <v>0</v>
      </c>
      <c r="BN12" s="230" t="str">
        <f>IF(BL12&lt;&gt;0,BM12/BL12,"")</f>
        <v/>
      </c>
      <c r="BO12" s="264">
        <f>'SCH B2 &amp; B3'!R12</f>
        <v>0</v>
      </c>
      <c r="BP12" s="264">
        <f>'SCH B2 &amp; B3 (prior yr)'!R12</f>
        <v>0</v>
      </c>
      <c r="BQ12" s="265">
        <f>BO12-BP12</f>
        <v>0</v>
      </c>
      <c r="BR12" s="230" t="str">
        <f>IF(BP12&lt;&gt;0,BQ12/BP12,"")</f>
        <v/>
      </c>
      <c r="BS12" s="264">
        <f>'SCH B2 &amp; B3'!S12</f>
        <v>0</v>
      </c>
      <c r="BT12" s="264">
        <f>'SCH B2 &amp; B3 (prior yr)'!S12</f>
        <v>0</v>
      </c>
      <c r="BU12" s="265">
        <f>BS12-BT12</f>
        <v>0</v>
      </c>
      <c r="BV12" s="230" t="str">
        <f>IF(BT12&lt;&gt;0,BU12/BT12,"")</f>
        <v/>
      </c>
      <c r="BW12" s="264">
        <f>'SCH B2 &amp; B3'!T12</f>
        <v>0</v>
      </c>
      <c r="BX12" s="264">
        <f>'SCH B2 &amp; B3 (prior yr)'!T12</f>
        <v>0</v>
      </c>
      <c r="BY12" s="265">
        <f>BW12-BX12</f>
        <v>0</v>
      </c>
      <c r="BZ12" s="230" t="str">
        <f>IF(BX12&lt;&gt;0,BY12/BX12,"")</f>
        <v/>
      </c>
      <c r="CA12" s="232">
        <f>C12+G12+K12+O12+S12+W12+AA12+AE12+AI12+AM12+AQ12+AU12+AY12+BG12+BK12+BO12+BS12+BW12</f>
        <v>0</v>
      </c>
      <c r="CB12" s="232">
        <f>D12+H12+L12+P12+T12+X12+AB12+AF12+AJ12+AN12+AR12+AV12+AZ12+BH12+BL12+BP12+BT12+BX12</f>
        <v>0</v>
      </c>
      <c r="CC12" s="265">
        <f>CA12-CB12</f>
        <v>0</v>
      </c>
      <c r="CD12" s="230" t="str">
        <f>IF(CB12&lt;&gt;0,CC12/CB12,"")</f>
        <v/>
      </c>
    </row>
    <row r="13" spans="1:82" ht="20.100000000000001" customHeight="1" x14ac:dyDescent="0.2">
      <c r="A13" s="33">
        <v>2</v>
      </c>
      <c r="B13" s="30" t="s">
        <v>123</v>
      </c>
      <c r="C13" s="264">
        <f>'SCH B2 &amp; B3'!C13</f>
        <v>0</v>
      </c>
      <c r="D13" s="264">
        <f>'SCH B2 &amp; B3 (prior yr)'!C13</f>
        <v>0</v>
      </c>
      <c r="E13" s="265">
        <f t="shared" ref="E13:E61" si="0">C13-D13</f>
        <v>0</v>
      </c>
      <c r="F13" s="230" t="str">
        <f t="shared" ref="F13:F61" si="1">IF(D13&lt;&gt;0,E13/D13,"")</f>
        <v/>
      </c>
      <c r="G13" s="264">
        <f>'SCH B2 &amp; B3'!D13</f>
        <v>0</v>
      </c>
      <c r="H13" s="264">
        <f>'SCH B2 &amp; B3 (prior yr)'!D13</f>
        <v>0</v>
      </c>
      <c r="I13" s="265">
        <f t="shared" ref="I13:I61" si="2">G13-H13</f>
        <v>0</v>
      </c>
      <c r="J13" s="230" t="str">
        <f t="shared" ref="J13:J61" si="3">IF(H13&lt;&gt;0,I13/H13,"")</f>
        <v/>
      </c>
      <c r="K13" s="264">
        <f>'SCH B2 &amp; B3'!E13</f>
        <v>0</v>
      </c>
      <c r="L13" s="264">
        <f>'SCH B2 &amp; B3 (prior yr)'!E13</f>
        <v>0</v>
      </c>
      <c r="M13" s="265">
        <f t="shared" ref="M13:M61" si="4">K13-L13</f>
        <v>0</v>
      </c>
      <c r="N13" s="230" t="str">
        <f t="shared" ref="N13:N61" si="5">IF(L13&lt;&gt;0,M13/L13,"")</f>
        <v/>
      </c>
      <c r="O13" s="264"/>
      <c r="P13" s="264">
        <f>'SCH B2 &amp; B3 (prior yr)'!F13</f>
        <v>0</v>
      </c>
      <c r="Q13" s="265">
        <f t="shared" ref="Q13:Q61" si="6">O13-P13</f>
        <v>0</v>
      </c>
      <c r="R13" s="230" t="str">
        <f t="shared" ref="R13:R61" si="7">IF(P13&lt;&gt;0,Q13/P13,"")</f>
        <v/>
      </c>
      <c r="S13" s="264"/>
      <c r="T13" s="264">
        <f>'SCH B2 &amp; B3 (prior yr)'!G13</f>
        <v>0</v>
      </c>
      <c r="U13" s="265">
        <f t="shared" ref="U13:U61" si="8">S13-T13</f>
        <v>0</v>
      </c>
      <c r="V13" s="230" t="str">
        <f t="shared" ref="V13:V61" si="9">IF(T13&lt;&gt;0,U13/T13,"")</f>
        <v/>
      </c>
      <c r="W13" s="264">
        <f>'SCH B2 &amp; B3'!N13</f>
        <v>0</v>
      </c>
      <c r="X13" s="264">
        <f>'SCH B2 &amp; B3 (prior yr)'!H13</f>
        <v>0</v>
      </c>
      <c r="Y13" s="265">
        <f t="shared" ref="Y13:Y61" si="10">W13-X13</f>
        <v>0</v>
      </c>
      <c r="Z13" s="230" t="str">
        <f t="shared" ref="Z13:Z61" si="11">IF(X13&lt;&gt;0,Y13/X13,"")</f>
        <v/>
      </c>
      <c r="AA13" s="264">
        <f>'SCH B2 &amp; B3'!I13</f>
        <v>0</v>
      </c>
      <c r="AB13" s="264">
        <f>'SCH B2 &amp; B3 (prior yr)'!I13</f>
        <v>0</v>
      </c>
      <c r="AC13" s="265">
        <f t="shared" ref="AC13:AC61" si="12">AA13-AB13</f>
        <v>0</v>
      </c>
      <c r="AD13" s="230" t="str">
        <f t="shared" ref="AD13:AD61" si="13">IF(AB13&lt;&gt;0,AC13/AB13,"")</f>
        <v/>
      </c>
      <c r="AE13" s="264">
        <f>'SCH B2 &amp; B3'!J13</f>
        <v>0</v>
      </c>
      <c r="AF13" s="264">
        <f>'SCH B2 &amp; B3 (prior yr)'!J13</f>
        <v>0</v>
      </c>
      <c r="AG13" s="265">
        <f t="shared" ref="AG13:AG61" si="14">AE13-AF13</f>
        <v>0</v>
      </c>
      <c r="AH13" s="230" t="str">
        <f t="shared" ref="AH13:AH61" si="15">IF(AF13&lt;&gt;0,AG13/AF13,"")</f>
        <v/>
      </c>
      <c r="AI13" s="264">
        <f>'SCH B2 &amp; B3'!K13</f>
        <v>0</v>
      </c>
      <c r="AJ13" s="264">
        <f>'SCH B2 &amp; B3 (prior yr)'!K13</f>
        <v>0</v>
      </c>
      <c r="AK13" s="265">
        <f t="shared" ref="AK13:AK61" si="16">AI13-AJ13</f>
        <v>0</v>
      </c>
      <c r="AL13" s="230" t="str">
        <f t="shared" ref="AL13:AL61" si="17">IF(AJ13&lt;&gt;0,AK13/AJ13,"")</f>
        <v/>
      </c>
      <c r="AM13" s="264">
        <f>'SCH B2 &amp; B3'!L13</f>
        <v>0</v>
      </c>
      <c r="AN13" s="264">
        <f>'SCH B2 &amp; B3 (prior yr)'!L13</f>
        <v>0</v>
      </c>
      <c r="AO13" s="265">
        <f t="shared" ref="AO13:AO61" si="18">AM13-AN13</f>
        <v>0</v>
      </c>
      <c r="AP13" s="230" t="str">
        <f t="shared" ref="AP13:AP61" si="19">IF(AN13&lt;&gt;0,AO13/AN13,"")</f>
        <v/>
      </c>
      <c r="AQ13" s="264">
        <f>'SCH B2 &amp; B3'!M13</f>
        <v>0</v>
      </c>
      <c r="AR13" s="264">
        <f>'SCH B2 &amp; B3 (prior yr)'!M13</f>
        <v>0</v>
      </c>
      <c r="AS13" s="265">
        <f t="shared" ref="AS13:AS61" si="20">AQ13-AR13</f>
        <v>0</v>
      </c>
      <c r="AT13" s="230" t="str">
        <f t="shared" ref="AT13:AT61" si="21">IF(AR13&lt;&gt;0,AS13/AR13,"")</f>
        <v/>
      </c>
      <c r="AU13" s="264">
        <f>'SCH B2 &amp; B3'!N13</f>
        <v>0</v>
      </c>
      <c r="AV13" s="264">
        <f>'SCH B2 &amp; B3 (prior yr)'!N13</f>
        <v>0</v>
      </c>
      <c r="AW13" s="265">
        <f t="shared" ref="AW13:AW61" si="22">AU13-AV13</f>
        <v>0</v>
      </c>
      <c r="AX13" s="230" t="str">
        <f t="shared" ref="AX13:AX61" si="23">IF(AV13&lt;&gt;0,AW13/AV13,"")</f>
        <v/>
      </c>
      <c r="AY13" s="264">
        <f>'SCH B2 &amp; B3'!O13</f>
        <v>0</v>
      </c>
      <c r="AZ13" s="264">
        <f>'SCH B2 &amp; B3 (prior yr)'!O13</f>
        <v>0</v>
      </c>
      <c r="BA13" s="265">
        <f t="shared" ref="BA13:BA61" si="24">AY13-AZ13</f>
        <v>0</v>
      </c>
      <c r="BB13" s="230" t="str">
        <f t="shared" ref="BB13:BB61" si="25">IF(AZ13&lt;&gt;0,BA13/AZ13,"")</f>
        <v/>
      </c>
      <c r="BC13" s="266">
        <f t="shared" ref="BC13:BC60" si="26">AQ13+AU13+AY13</f>
        <v>0</v>
      </c>
      <c r="BD13" s="266">
        <f>AR13+AV13+AZ13</f>
        <v>0</v>
      </c>
      <c r="BE13" s="266">
        <f>BC13-BD13</f>
        <v>0</v>
      </c>
      <c r="BF13" s="230" t="str">
        <f>IF(BD13&lt;&gt;0,BE13/BD13,"")</f>
        <v/>
      </c>
      <c r="BG13" s="264">
        <f>'SCH B2 &amp; B3'!P13</f>
        <v>0</v>
      </c>
      <c r="BH13" s="264">
        <f>'SCH B2 &amp; B3 (prior yr)'!P13</f>
        <v>0</v>
      </c>
      <c r="BI13" s="265">
        <f t="shared" ref="BI13:BI61" si="27">BG13-BH13</f>
        <v>0</v>
      </c>
      <c r="BJ13" s="230" t="str">
        <f t="shared" ref="BJ13:BJ61" si="28">IF(BH13&lt;&gt;0,BI13/BH13,"")</f>
        <v/>
      </c>
      <c r="BK13" s="264">
        <f>'SCH B2 &amp; B3'!Q13</f>
        <v>0</v>
      </c>
      <c r="BL13" s="264">
        <f>'SCH B2 &amp; B3 (prior yr)'!Q13</f>
        <v>0</v>
      </c>
      <c r="BM13" s="265">
        <f t="shared" ref="BM13:BM61" si="29">BK13-BL13</f>
        <v>0</v>
      </c>
      <c r="BN13" s="230" t="str">
        <f t="shared" ref="BN13:BN61" si="30">IF(BL13&lt;&gt;0,BM13/BL13,"")</f>
        <v/>
      </c>
      <c r="BO13" s="264">
        <f>'SCH B2 &amp; B3'!R13</f>
        <v>0</v>
      </c>
      <c r="BP13" s="264">
        <f>'SCH B2 &amp; B3 (prior yr)'!R13</f>
        <v>0</v>
      </c>
      <c r="BQ13" s="265">
        <f t="shared" ref="BQ13:BQ61" si="31">BO13-BP13</f>
        <v>0</v>
      </c>
      <c r="BR13" s="230" t="str">
        <f t="shared" ref="BR13:BR61" si="32">IF(BP13&lt;&gt;0,BQ13/BP13,"")</f>
        <v/>
      </c>
      <c r="BS13" s="264">
        <f>'SCH B2 &amp; B3'!S13</f>
        <v>0</v>
      </c>
      <c r="BT13" s="264">
        <f>'SCH B2 &amp; B3 (prior yr)'!S13</f>
        <v>0</v>
      </c>
      <c r="BU13" s="265">
        <f t="shared" ref="BU13:BU61" si="33">BS13-BT13</f>
        <v>0</v>
      </c>
      <c r="BV13" s="230" t="str">
        <f t="shared" ref="BV13:BV61" si="34">IF(BT13&lt;&gt;0,BU13/BT13,"")</f>
        <v/>
      </c>
      <c r="BW13" s="264">
        <f>'SCH B2 &amp; B3'!T13</f>
        <v>0</v>
      </c>
      <c r="BX13" s="264">
        <f>'SCH B2 &amp; B3 (prior yr)'!T13</f>
        <v>0</v>
      </c>
      <c r="BY13" s="265">
        <f t="shared" ref="BY13:BY61" si="35">BW13-BX13</f>
        <v>0</v>
      </c>
      <c r="BZ13" s="230" t="str">
        <f t="shared" ref="BZ13:BZ61" si="36">IF(BX13&lt;&gt;0,BY13/BX13,"")</f>
        <v/>
      </c>
      <c r="CA13" s="232">
        <f t="shared" ref="CA13:CA60" si="37">C13+G13+K13+O13+S13+W13+AA13+AE13+AI13+AM13+AQ13+AU13+AY13+BG13+BK13+BO13+BS13+BW13</f>
        <v>0</v>
      </c>
      <c r="CB13" s="232">
        <f t="shared" ref="CB13:CB60" si="38">D13+H13+L13+P13+T13+X13+AB13+AF13+AJ13+AN13+AR13+AV13+AZ13+BH13+BL13+BP13+BT13+BX13</f>
        <v>0</v>
      </c>
      <c r="CC13" s="265">
        <f t="shared" ref="CC13:CC61" si="39">CA13-CB13</f>
        <v>0</v>
      </c>
      <c r="CD13" s="230" t="str">
        <f t="shared" ref="CD13:CD61" si="40">IF(CB13&lt;&gt;0,CC13/CB13,"")</f>
        <v/>
      </c>
    </row>
    <row r="14" spans="1:82" ht="20.100000000000001" customHeight="1" x14ac:dyDescent="0.2">
      <c r="A14" s="33">
        <v>3</v>
      </c>
      <c r="B14" s="30" t="s">
        <v>121</v>
      </c>
      <c r="C14" s="264">
        <f>'SCH B2 &amp; B3'!C14</f>
        <v>0</v>
      </c>
      <c r="D14" s="264">
        <f>'SCH B2 &amp; B3 (prior yr)'!C14</f>
        <v>0</v>
      </c>
      <c r="E14" s="265">
        <f t="shared" si="0"/>
        <v>0</v>
      </c>
      <c r="F14" s="230" t="str">
        <f t="shared" si="1"/>
        <v/>
      </c>
      <c r="G14" s="264">
        <f>'SCH B2 &amp; B3'!D14</f>
        <v>0</v>
      </c>
      <c r="H14" s="264">
        <f>'SCH B2 &amp; B3 (prior yr)'!D14</f>
        <v>0</v>
      </c>
      <c r="I14" s="265">
        <f t="shared" si="2"/>
        <v>0</v>
      </c>
      <c r="J14" s="230" t="str">
        <f t="shared" si="3"/>
        <v/>
      </c>
      <c r="K14" s="264">
        <f>'SCH B2 &amp; B3'!E14</f>
        <v>0</v>
      </c>
      <c r="L14" s="264">
        <f>'SCH B2 &amp; B3 (prior yr)'!E14</f>
        <v>0</v>
      </c>
      <c r="M14" s="265">
        <f t="shared" si="4"/>
        <v>0</v>
      </c>
      <c r="N14" s="230" t="str">
        <f t="shared" si="5"/>
        <v/>
      </c>
      <c r="O14" s="264">
        <f>'SCH B2 &amp; B3'!F14</f>
        <v>0</v>
      </c>
      <c r="P14" s="264">
        <f>'SCH B2 &amp; B3 (prior yr)'!F14</f>
        <v>0</v>
      </c>
      <c r="Q14" s="265">
        <f t="shared" si="6"/>
        <v>0</v>
      </c>
      <c r="R14" s="230" t="str">
        <f t="shared" si="7"/>
        <v/>
      </c>
      <c r="S14" s="264">
        <f>'SCH B2 &amp; B3'!G14</f>
        <v>0</v>
      </c>
      <c r="T14" s="264">
        <f>'SCH B2 &amp; B3 (prior yr)'!G14</f>
        <v>0</v>
      </c>
      <c r="U14" s="265">
        <f t="shared" si="8"/>
        <v>0</v>
      </c>
      <c r="V14" s="230" t="str">
        <f t="shared" si="9"/>
        <v/>
      </c>
      <c r="W14" s="264">
        <f>'SCH B2 &amp; B3'!H14</f>
        <v>0</v>
      </c>
      <c r="X14" s="264">
        <f>'SCH B2 &amp; B3 (prior yr)'!H14</f>
        <v>0</v>
      </c>
      <c r="Y14" s="265">
        <f t="shared" si="10"/>
        <v>0</v>
      </c>
      <c r="Z14" s="230" t="str">
        <f t="shared" si="11"/>
        <v/>
      </c>
      <c r="AA14" s="264">
        <f>'SCH B2 &amp; B3'!I14</f>
        <v>0</v>
      </c>
      <c r="AB14" s="264">
        <f>'SCH B2 &amp; B3 (prior yr)'!I14</f>
        <v>0</v>
      </c>
      <c r="AC14" s="265">
        <f t="shared" si="12"/>
        <v>0</v>
      </c>
      <c r="AD14" s="230" t="str">
        <f t="shared" si="13"/>
        <v/>
      </c>
      <c r="AE14" s="264">
        <f>'SCH B2 &amp; B3'!J14</f>
        <v>0</v>
      </c>
      <c r="AF14" s="264">
        <f>'SCH B2 &amp; B3 (prior yr)'!J14</f>
        <v>0</v>
      </c>
      <c r="AG14" s="265">
        <f t="shared" si="14"/>
        <v>0</v>
      </c>
      <c r="AH14" s="230" t="str">
        <f t="shared" si="15"/>
        <v/>
      </c>
      <c r="AI14" s="264">
        <f>'SCH B2 &amp; B3'!K14</f>
        <v>0</v>
      </c>
      <c r="AJ14" s="264">
        <f>'SCH B2 &amp; B3 (prior yr)'!K14</f>
        <v>0</v>
      </c>
      <c r="AK14" s="265">
        <f t="shared" si="16"/>
        <v>0</v>
      </c>
      <c r="AL14" s="230" t="str">
        <f t="shared" si="17"/>
        <v/>
      </c>
      <c r="AM14" s="264">
        <f>'SCH B2 &amp; B3'!L14</f>
        <v>0</v>
      </c>
      <c r="AN14" s="264">
        <f>'SCH B2 &amp; B3 (prior yr)'!L14</f>
        <v>0</v>
      </c>
      <c r="AO14" s="265">
        <f t="shared" si="18"/>
        <v>0</v>
      </c>
      <c r="AP14" s="230" t="str">
        <f t="shared" si="19"/>
        <v/>
      </c>
      <c r="AQ14" s="264">
        <f>'SCH B2 &amp; B3'!M14</f>
        <v>0</v>
      </c>
      <c r="AR14" s="264">
        <f>'SCH B2 &amp; B3 (prior yr)'!M14</f>
        <v>0</v>
      </c>
      <c r="AS14" s="265">
        <f t="shared" si="20"/>
        <v>0</v>
      </c>
      <c r="AT14" s="230" t="str">
        <f t="shared" si="21"/>
        <v/>
      </c>
      <c r="AU14" s="264">
        <f>'SCH B2 &amp; B3'!N14</f>
        <v>0</v>
      </c>
      <c r="AV14" s="264">
        <f>'SCH B2 &amp; B3 (prior yr)'!N14</f>
        <v>0</v>
      </c>
      <c r="AW14" s="265">
        <f t="shared" si="22"/>
        <v>0</v>
      </c>
      <c r="AX14" s="230" t="str">
        <f t="shared" si="23"/>
        <v/>
      </c>
      <c r="AY14" s="264">
        <f>'SCH B2 &amp; B3'!O14</f>
        <v>0</v>
      </c>
      <c r="AZ14" s="264">
        <f>'SCH B2 &amp; B3 (prior yr)'!O14</f>
        <v>0</v>
      </c>
      <c r="BA14" s="265">
        <f t="shared" si="24"/>
        <v>0</v>
      </c>
      <c r="BB14" s="230" t="str">
        <f t="shared" si="25"/>
        <v/>
      </c>
      <c r="BC14" s="266">
        <f t="shared" si="26"/>
        <v>0</v>
      </c>
      <c r="BD14" s="266">
        <f t="shared" ref="BD14:BD60" si="41">AR14+AV14+AZ14</f>
        <v>0</v>
      </c>
      <c r="BE14" s="266">
        <f t="shared" ref="BE14:BE60" si="42">BC14-BD14</f>
        <v>0</v>
      </c>
      <c r="BF14" s="230" t="str">
        <f t="shared" ref="BF14:BF60" si="43">IF(BD14&lt;&gt;0,BE14/BD14,"")</f>
        <v/>
      </c>
      <c r="BG14" s="264">
        <f>'SCH B2 &amp; B3'!P14</f>
        <v>0</v>
      </c>
      <c r="BH14" s="264">
        <f>'SCH B2 &amp; B3 (prior yr)'!P14</f>
        <v>0</v>
      </c>
      <c r="BI14" s="265">
        <f t="shared" si="27"/>
        <v>0</v>
      </c>
      <c r="BJ14" s="230" t="str">
        <f t="shared" si="28"/>
        <v/>
      </c>
      <c r="BK14" s="264">
        <f>'SCH B2 &amp; B3'!Q14</f>
        <v>0</v>
      </c>
      <c r="BL14" s="264">
        <f>'SCH B2 &amp; B3 (prior yr)'!Q14</f>
        <v>0</v>
      </c>
      <c r="BM14" s="265">
        <f t="shared" si="29"/>
        <v>0</v>
      </c>
      <c r="BN14" s="230" t="str">
        <f t="shared" si="30"/>
        <v/>
      </c>
      <c r="BO14" s="264">
        <f>'SCH B2 &amp; B3'!R14</f>
        <v>0</v>
      </c>
      <c r="BP14" s="264">
        <f>'SCH B2 &amp; B3 (prior yr)'!R14</f>
        <v>0</v>
      </c>
      <c r="BQ14" s="265">
        <f t="shared" si="31"/>
        <v>0</v>
      </c>
      <c r="BR14" s="230" t="str">
        <f t="shared" si="32"/>
        <v/>
      </c>
      <c r="BS14" s="264">
        <f>'SCH B2 &amp; B3'!S14</f>
        <v>0</v>
      </c>
      <c r="BT14" s="264">
        <f>'SCH B2 &amp; B3 (prior yr)'!S14</f>
        <v>0</v>
      </c>
      <c r="BU14" s="265">
        <f t="shared" si="33"/>
        <v>0</v>
      </c>
      <c r="BV14" s="230" t="str">
        <f t="shared" si="34"/>
        <v/>
      </c>
      <c r="BW14" s="264">
        <f>'SCH B2 &amp; B3'!T14</f>
        <v>0</v>
      </c>
      <c r="BX14" s="264">
        <f>'SCH B2 &amp; B3 (prior yr)'!T14</f>
        <v>0</v>
      </c>
      <c r="BY14" s="265">
        <f t="shared" si="35"/>
        <v>0</v>
      </c>
      <c r="BZ14" s="230" t="str">
        <f t="shared" si="36"/>
        <v/>
      </c>
      <c r="CA14" s="232">
        <f t="shared" si="37"/>
        <v>0</v>
      </c>
      <c r="CB14" s="232">
        <f t="shared" si="38"/>
        <v>0</v>
      </c>
      <c r="CC14" s="265">
        <f t="shared" si="39"/>
        <v>0</v>
      </c>
      <c r="CD14" s="230" t="str">
        <f t="shared" si="40"/>
        <v/>
      </c>
    </row>
    <row r="15" spans="1:82" ht="20.100000000000001" customHeight="1" x14ac:dyDescent="0.2">
      <c r="A15" s="33">
        <v>4</v>
      </c>
      <c r="B15" s="30" t="s">
        <v>124</v>
      </c>
      <c r="C15" s="264">
        <f>'SCH B2 &amp; B3'!C15</f>
        <v>0</v>
      </c>
      <c r="D15" s="264">
        <f>'SCH B2 &amp; B3 (prior yr)'!C15</f>
        <v>0</v>
      </c>
      <c r="E15" s="265">
        <f t="shared" si="0"/>
        <v>0</v>
      </c>
      <c r="F15" s="230" t="str">
        <f t="shared" si="1"/>
        <v/>
      </c>
      <c r="G15" s="264">
        <f>'SCH B2 &amp; B3'!D15</f>
        <v>0</v>
      </c>
      <c r="H15" s="264">
        <f>'SCH B2 &amp; B3 (prior yr)'!D15</f>
        <v>0</v>
      </c>
      <c r="I15" s="265">
        <f t="shared" si="2"/>
        <v>0</v>
      </c>
      <c r="J15" s="230" t="str">
        <f t="shared" si="3"/>
        <v/>
      </c>
      <c r="K15" s="264">
        <f>'SCH B2 &amp; B3'!E15</f>
        <v>0</v>
      </c>
      <c r="L15" s="264">
        <f>'SCH B2 &amp; B3 (prior yr)'!E15</f>
        <v>0</v>
      </c>
      <c r="M15" s="265">
        <f t="shared" si="4"/>
        <v>0</v>
      </c>
      <c r="N15" s="230" t="str">
        <f t="shared" si="5"/>
        <v/>
      </c>
      <c r="O15" s="264">
        <f>'SCH B2 &amp; B3'!F15</f>
        <v>0</v>
      </c>
      <c r="P15" s="264">
        <f>'SCH B2 &amp; B3 (prior yr)'!F15</f>
        <v>0</v>
      </c>
      <c r="Q15" s="265">
        <f t="shared" si="6"/>
        <v>0</v>
      </c>
      <c r="R15" s="230" t="str">
        <f t="shared" si="7"/>
        <v/>
      </c>
      <c r="S15" s="264">
        <f>'SCH B2 &amp; B3'!G15</f>
        <v>0</v>
      </c>
      <c r="T15" s="264">
        <f>'SCH B2 &amp; B3 (prior yr)'!G15</f>
        <v>0</v>
      </c>
      <c r="U15" s="265">
        <f t="shared" si="8"/>
        <v>0</v>
      </c>
      <c r="V15" s="230" t="str">
        <f t="shared" si="9"/>
        <v/>
      </c>
      <c r="W15" s="264">
        <f>'SCH B2 &amp; B3'!H15</f>
        <v>0</v>
      </c>
      <c r="X15" s="264">
        <f>'SCH B2 &amp; B3 (prior yr)'!H15</f>
        <v>0</v>
      </c>
      <c r="Y15" s="265">
        <f t="shared" si="10"/>
        <v>0</v>
      </c>
      <c r="Z15" s="230" t="str">
        <f t="shared" si="11"/>
        <v/>
      </c>
      <c r="AA15" s="264">
        <f>'SCH B2 &amp; B3'!I15</f>
        <v>0</v>
      </c>
      <c r="AB15" s="264">
        <f>'SCH B2 &amp; B3 (prior yr)'!I15</f>
        <v>0</v>
      </c>
      <c r="AC15" s="265">
        <f t="shared" si="12"/>
        <v>0</v>
      </c>
      <c r="AD15" s="230" t="str">
        <f t="shared" si="13"/>
        <v/>
      </c>
      <c r="AE15" s="264">
        <f>'SCH B2 &amp; B3'!J15</f>
        <v>0</v>
      </c>
      <c r="AF15" s="264">
        <f>'SCH B2 &amp; B3 (prior yr)'!J15</f>
        <v>0</v>
      </c>
      <c r="AG15" s="265">
        <f t="shared" si="14"/>
        <v>0</v>
      </c>
      <c r="AH15" s="230" t="str">
        <f t="shared" si="15"/>
        <v/>
      </c>
      <c r="AI15" s="264">
        <f>'SCH B2 &amp; B3'!K15</f>
        <v>0</v>
      </c>
      <c r="AJ15" s="264">
        <f>'SCH B2 &amp; B3 (prior yr)'!K15</f>
        <v>0</v>
      </c>
      <c r="AK15" s="265">
        <f t="shared" si="16"/>
        <v>0</v>
      </c>
      <c r="AL15" s="230" t="str">
        <f t="shared" si="17"/>
        <v/>
      </c>
      <c r="AM15" s="264">
        <f>'SCH B2 &amp; B3'!L15</f>
        <v>0</v>
      </c>
      <c r="AN15" s="264">
        <f>'SCH B2 &amp; B3 (prior yr)'!L15</f>
        <v>0</v>
      </c>
      <c r="AO15" s="265">
        <f t="shared" si="18"/>
        <v>0</v>
      </c>
      <c r="AP15" s="230" t="str">
        <f t="shared" si="19"/>
        <v/>
      </c>
      <c r="AQ15" s="264">
        <f>'SCH B2 &amp; B3'!M15</f>
        <v>0</v>
      </c>
      <c r="AR15" s="264">
        <f>'SCH B2 &amp; B3 (prior yr)'!M15</f>
        <v>0</v>
      </c>
      <c r="AS15" s="265">
        <f t="shared" si="20"/>
        <v>0</v>
      </c>
      <c r="AT15" s="230" t="str">
        <f t="shared" si="21"/>
        <v/>
      </c>
      <c r="AU15" s="264">
        <f>'SCH B2 &amp; B3'!N15</f>
        <v>0</v>
      </c>
      <c r="AV15" s="264">
        <f>'SCH B2 &amp; B3 (prior yr)'!N15</f>
        <v>0</v>
      </c>
      <c r="AW15" s="265">
        <f t="shared" si="22"/>
        <v>0</v>
      </c>
      <c r="AX15" s="230" t="str">
        <f t="shared" si="23"/>
        <v/>
      </c>
      <c r="AY15" s="264">
        <f>'SCH B2 &amp; B3'!O15</f>
        <v>0</v>
      </c>
      <c r="AZ15" s="264">
        <f>'SCH B2 &amp; B3 (prior yr)'!O15</f>
        <v>0</v>
      </c>
      <c r="BA15" s="265">
        <f t="shared" si="24"/>
        <v>0</v>
      </c>
      <c r="BB15" s="230" t="str">
        <f t="shared" si="25"/>
        <v/>
      </c>
      <c r="BC15" s="266">
        <f t="shared" si="26"/>
        <v>0</v>
      </c>
      <c r="BD15" s="266">
        <f t="shared" si="41"/>
        <v>0</v>
      </c>
      <c r="BE15" s="266">
        <f t="shared" si="42"/>
        <v>0</v>
      </c>
      <c r="BF15" s="230" t="str">
        <f t="shared" si="43"/>
        <v/>
      </c>
      <c r="BG15" s="264">
        <f>'SCH B2 &amp; B3'!P15</f>
        <v>0</v>
      </c>
      <c r="BH15" s="264">
        <f>'SCH B2 &amp; B3 (prior yr)'!P15</f>
        <v>0</v>
      </c>
      <c r="BI15" s="265">
        <f t="shared" si="27"/>
        <v>0</v>
      </c>
      <c r="BJ15" s="230" t="str">
        <f t="shared" si="28"/>
        <v/>
      </c>
      <c r="BK15" s="264">
        <f>'SCH B2 &amp; B3'!Q15</f>
        <v>0</v>
      </c>
      <c r="BL15" s="264">
        <f>'SCH B2 &amp; B3 (prior yr)'!Q15</f>
        <v>0</v>
      </c>
      <c r="BM15" s="265">
        <f t="shared" si="29"/>
        <v>0</v>
      </c>
      <c r="BN15" s="230" t="str">
        <f t="shared" si="30"/>
        <v/>
      </c>
      <c r="BO15" s="264">
        <f>'SCH B2 &amp; B3'!R15</f>
        <v>0</v>
      </c>
      <c r="BP15" s="264">
        <f>'SCH B2 &amp; B3 (prior yr)'!R15</f>
        <v>0</v>
      </c>
      <c r="BQ15" s="265">
        <f t="shared" si="31"/>
        <v>0</v>
      </c>
      <c r="BR15" s="230" t="str">
        <f t="shared" si="32"/>
        <v/>
      </c>
      <c r="BS15" s="264">
        <f>'SCH B2 &amp; B3'!S15</f>
        <v>0</v>
      </c>
      <c r="BT15" s="264">
        <f>'SCH B2 &amp; B3 (prior yr)'!S15</f>
        <v>0</v>
      </c>
      <c r="BU15" s="265">
        <f t="shared" si="33"/>
        <v>0</v>
      </c>
      <c r="BV15" s="230" t="str">
        <f t="shared" si="34"/>
        <v/>
      </c>
      <c r="BW15" s="264">
        <f>'SCH B2 &amp; B3'!T15</f>
        <v>0</v>
      </c>
      <c r="BX15" s="264">
        <f>'SCH B2 &amp; B3 (prior yr)'!T15</f>
        <v>0</v>
      </c>
      <c r="BY15" s="265">
        <f t="shared" si="35"/>
        <v>0</v>
      </c>
      <c r="BZ15" s="230" t="str">
        <f t="shared" si="36"/>
        <v/>
      </c>
      <c r="CA15" s="232">
        <f t="shared" si="37"/>
        <v>0</v>
      </c>
      <c r="CB15" s="232">
        <f t="shared" si="38"/>
        <v>0</v>
      </c>
      <c r="CC15" s="265">
        <f t="shared" si="39"/>
        <v>0</v>
      </c>
      <c r="CD15" s="230" t="str">
        <f t="shared" si="40"/>
        <v/>
      </c>
    </row>
    <row r="16" spans="1:82" ht="20.100000000000001" customHeight="1" x14ac:dyDescent="0.2">
      <c r="A16" s="33">
        <v>5</v>
      </c>
      <c r="B16" s="179" t="s">
        <v>302</v>
      </c>
      <c r="C16" s="264">
        <f>'SCH B2 &amp; B3'!C16</f>
        <v>0</v>
      </c>
      <c r="D16" s="264">
        <f>'SCH B2 &amp; B3 (prior yr)'!C16</f>
        <v>0</v>
      </c>
      <c r="E16" s="265">
        <f t="shared" si="0"/>
        <v>0</v>
      </c>
      <c r="F16" s="230" t="str">
        <f t="shared" si="1"/>
        <v/>
      </c>
      <c r="G16" s="264">
        <f>'SCH B2 &amp; B3'!D16</f>
        <v>0</v>
      </c>
      <c r="H16" s="264">
        <f>'SCH B2 &amp; B3 (prior yr)'!D16</f>
        <v>0</v>
      </c>
      <c r="I16" s="265">
        <f t="shared" si="2"/>
        <v>0</v>
      </c>
      <c r="J16" s="230" t="str">
        <f t="shared" si="3"/>
        <v/>
      </c>
      <c r="K16" s="264">
        <f>'SCH B2 &amp; B3'!E16</f>
        <v>0</v>
      </c>
      <c r="L16" s="264">
        <f>'SCH B2 &amp; B3 (prior yr)'!E16</f>
        <v>0</v>
      </c>
      <c r="M16" s="265">
        <f t="shared" si="4"/>
        <v>0</v>
      </c>
      <c r="N16" s="230" t="str">
        <f t="shared" si="5"/>
        <v/>
      </c>
      <c r="O16" s="264">
        <f>'SCH B2 &amp; B3'!F16</f>
        <v>0</v>
      </c>
      <c r="P16" s="264">
        <f>'SCH B2 &amp; B3 (prior yr)'!F16</f>
        <v>0</v>
      </c>
      <c r="Q16" s="265">
        <f t="shared" si="6"/>
        <v>0</v>
      </c>
      <c r="R16" s="230" t="str">
        <f t="shared" si="7"/>
        <v/>
      </c>
      <c r="S16" s="264">
        <f>'SCH B2 &amp; B3'!G16</f>
        <v>0</v>
      </c>
      <c r="T16" s="264">
        <f>'SCH B2 &amp; B3 (prior yr)'!G16</f>
        <v>0</v>
      </c>
      <c r="U16" s="265">
        <f t="shared" si="8"/>
        <v>0</v>
      </c>
      <c r="V16" s="230" t="str">
        <f t="shared" si="9"/>
        <v/>
      </c>
      <c r="W16" s="264">
        <f>'SCH B2 &amp; B3'!H16</f>
        <v>0</v>
      </c>
      <c r="X16" s="264">
        <f>'SCH B2 &amp; B3 (prior yr)'!H16</f>
        <v>0</v>
      </c>
      <c r="Y16" s="265">
        <f t="shared" si="10"/>
        <v>0</v>
      </c>
      <c r="Z16" s="230" t="str">
        <f t="shared" si="11"/>
        <v/>
      </c>
      <c r="AA16" s="264">
        <f>'SCH B2 &amp; B3'!I16</f>
        <v>0</v>
      </c>
      <c r="AB16" s="264">
        <f>'SCH B2 &amp; B3 (prior yr)'!I16</f>
        <v>0</v>
      </c>
      <c r="AC16" s="265">
        <f t="shared" si="12"/>
        <v>0</v>
      </c>
      <c r="AD16" s="230" t="str">
        <f t="shared" si="13"/>
        <v/>
      </c>
      <c r="AE16" s="264">
        <f>'SCH B2 &amp; B3'!J16</f>
        <v>0</v>
      </c>
      <c r="AF16" s="264">
        <f>'SCH B2 &amp; B3 (prior yr)'!J16</f>
        <v>0</v>
      </c>
      <c r="AG16" s="265">
        <f t="shared" si="14"/>
        <v>0</v>
      </c>
      <c r="AH16" s="230" t="str">
        <f t="shared" si="15"/>
        <v/>
      </c>
      <c r="AI16" s="264">
        <f>'SCH B2 &amp; B3'!K16</f>
        <v>0</v>
      </c>
      <c r="AJ16" s="264">
        <f>'SCH B2 &amp; B3 (prior yr)'!K16</f>
        <v>0</v>
      </c>
      <c r="AK16" s="265">
        <f t="shared" si="16"/>
        <v>0</v>
      </c>
      <c r="AL16" s="230" t="str">
        <f t="shared" si="17"/>
        <v/>
      </c>
      <c r="AM16" s="264">
        <f>'SCH B2 &amp; B3'!L16</f>
        <v>0</v>
      </c>
      <c r="AN16" s="264">
        <f>'SCH B2 &amp; B3 (prior yr)'!L16</f>
        <v>0</v>
      </c>
      <c r="AO16" s="265">
        <f t="shared" si="18"/>
        <v>0</v>
      </c>
      <c r="AP16" s="230" t="str">
        <f t="shared" si="19"/>
        <v/>
      </c>
      <c r="AQ16" s="264">
        <f>'SCH B2 &amp; B3'!M16</f>
        <v>0</v>
      </c>
      <c r="AR16" s="264">
        <f>'SCH B2 &amp; B3 (prior yr)'!M16</f>
        <v>0</v>
      </c>
      <c r="AS16" s="265">
        <f t="shared" si="20"/>
        <v>0</v>
      </c>
      <c r="AT16" s="230" t="str">
        <f t="shared" si="21"/>
        <v/>
      </c>
      <c r="AU16" s="264">
        <f>'SCH B2 &amp; B3'!N16</f>
        <v>0</v>
      </c>
      <c r="AV16" s="264">
        <f>'SCH B2 &amp; B3 (prior yr)'!N16</f>
        <v>0</v>
      </c>
      <c r="AW16" s="265">
        <f t="shared" si="22"/>
        <v>0</v>
      </c>
      <c r="AX16" s="230" t="str">
        <f t="shared" si="23"/>
        <v/>
      </c>
      <c r="AY16" s="264">
        <f>'SCH B2 &amp; B3'!O16</f>
        <v>0</v>
      </c>
      <c r="AZ16" s="264">
        <f>'SCH B2 &amp; B3 (prior yr)'!O16</f>
        <v>0</v>
      </c>
      <c r="BA16" s="265">
        <f t="shared" si="24"/>
        <v>0</v>
      </c>
      <c r="BB16" s="230" t="str">
        <f t="shared" si="25"/>
        <v/>
      </c>
      <c r="BC16" s="266">
        <f t="shared" si="26"/>
        <v>0</v>
      </c>
      <c r="BD16" s="266">
        <f t="shared" si="41"/>
        <v>0</v>
      </c>
      <c r="BE16" s="266">
        <f t="shared" si="42"/>
        <v>0</v>
      </c>
      <c r="BF16" s="230" t="str">
        <f t="shared" si="43"/>
        <v/>
      </c>
      <c r="BG16" s="264">
        <f>'SCH B2 &amp; B3'!P16</f>
        <v>0</v>
      </c>
      <c r="BH16" s="264">
        <f>'SCH B2 &amp; B3 (prior yr)'!P16</f>
        <v>0</v>
      </c>
      <c r="BI16" s="265">
        <f t="shared" si="27"/>
        <v>0</v>
      </c>
      <c r="BJ16" s="230" t="str">
        <f t="shared" si="28"/>
        <v/>
      </c>
      <c r="BK16" s="264">
        <f>'SCH B2 &amp; B3'!Q16</f>
        <v>0</v>
      </c>
      <c r="BL16" s="264">
        <f>'SCH B2 &amp; B3 (prior yr)'!Q16</f>
        <v>0</v>
      </c>
      <c r="BM16" s="265">
        <f t="shared" si="29"/>
        <v>0</v>
      </c>
      <c r="BN16" s="230" t="str">
        <f t="shared" si="30"/>
        <v/>
      </c>
      <c r="BO16" s="264">
        <f>'SCH B2 &amp; B3'!R16</f>
        <v>0</v>
      </c>
      <c r="BP16" s="264">
        <f>'SCH B2 &amp; B3 (prior yr)'!R16</f>
        <v>0</v>
      </c>
      <c r="BQ16" s="265">
        <f t="shared" si="31"/>
        <v>0</v>
      </c>
      <c r="BR16" s="230" t="str">
        <f t="shared" si="32"/>
        <v/>
      </c>
      <c r="BS16" s="264">
        <f>'SCH B2 &amp; B3'!S16</f>
        <v>0</v>
      </c>
      <c r="BT16" s="264">
        <f>'SCH B2 &amp; B3 (prior yr)'!S16</f>
        <v>0</v>
      </c>
      <c r="BU16" s="265">
        <f t="shared" si="33"/>
        <v>0</v>
      </c>
      <c r="BV16" s="230" t="str">
        <f t="shared" si="34"/>
        <v/>
      </c>
      <c r="BW16" s="264">
        <f>'SCH B2 &amp; B3'!T16</f>
        <v>0</v>
      </c>
      <c r="BX16" s="264">
        <f>'SCH B2 &amp; B3 (prior yr)'!T16</f>
        <v>0</v>
      </c>
      <c r="BY16" s="265">
        <f t="shared" si="35"/>
        <v>0</v>
      </c>
      <c r="BZ16" s="230" t="str">
        <f t="shared" si="36"/>
        <v/>
      </c>
      <c r="CA16" s="232">
        <f t="shared" si="37"/>
        <v>0</v>
      </c>
      <c r="CB16" s="232">
        <f t="shared" si="38"/>
        <v>0</v>
      </c>
      <c r="CC16" s="265">
        <f t="shared" si="39"/>
        <v>0</v>
      </c>
      <c r="CD16" s="230" t="str">
        <f t="shared" si="40"/>
        <v/>
      </c>
    </row>
    <row r="17" spans="1:82" ht="20.100000000000001" customHeight="1" x14ac:dyDescent="0.2">
      <c r="A17" s="33">
        <v>6</v>
      </c>
      <c r="B17" s="30" t="s">
        <v>125</v>
      </c>
      <c r="C17" s="264">
        <f>'SCH B2 &amp; B3'!C17</f>
        <v>0</v>
      </c>
      <c r="D17" s="264">
        <f>'SCH B2 &amp; B3 (prior yr)'!C17</f>
        <v>0</v>
      </c>
      <c r="E17" s="265">
        <f t="shared" si="0"/>
        <v>0</v>
      </c>
      <c r="F17" s="230" t="str">
        <f t="shared" si="1"/>
        <v/>
      </c>
      <c r="G17" s="264">
        <f>'SCH B2 &amp; B3'!D17</f>
        <v>0</v>
      </c>
      <c r="H17" s="264">
        <f>'SCH B2 &amp; B3 (prior yr)'!D17</f>
        <v>0</v>
      </c>
      <c r="I17" s="265">
        <f t="shared" si="2"/>
        <v>0</v>
      </c>
      <c r="J17" s="230" t="str">
        <f t="shared" si="3"/>
        <v/>
      </c>
      <c r="K17" s="264">
        <f>'SCH B2 &amp; B3'!E17</f>
        <v>0</v>
      </c>
      <c r="L17" s="264">
        <f>'SCH B2 &amp; B3 (prior yr)'!E17</f>
        <v>0</v>
      </c>
      <c r="M17" s="265">
        <f t="shared" si="4"/>
        <v>0</v>
      </c>
      <c r="N17" s="230" t="str">
        <f t="shared" si="5"/>
        <v/>
      </c>
      <c r="O17" s="264">
        <f>'SCH B2 &amp; B3'!F17</f>
        <v>0</v>
      </c>
      <c r="P17" s="264">
        <f>'SCH B2 &amp; B3 (prior yr)'!F17</f>
        <v>0</v>
      </c>
      <c r="Q17" s="265">
        <f t="shared" si="6"/>
        <v>0</v>
      </c>
      <c r="R17" s="230" t="str">
        <f t="shared" si="7"/>
        <v/>
      </c>
      <c r="S17" s="264">
        <f>'SCH B2 &amp; B3'!G17</f>
        <v>0</v>
      </c>
      <c r="T17" s="264">
        <f>'SCH B2 &amp; B3 (prior yr)'!G17</f>
        <v>0</v>
      </c>
      <c r="U17" s="265">
        <f t="shared" si="8"/>
        <v>0</v>
      </c>
      <c r="V17" s="230" t="str">
        <f t="shared" si="9"/>
        <v/>
      </c>
      <c r="W17" s="264">
        <f>'SCH B2 &amp; B3'!H17</f>
        <v>0</v>
      </c>
      <c r="X17" s="264">
        <f>'SCH B2 &amp; B3 (prior yr)'!H17</f>
        <v>0</v>
      </c>
      <c r="Y17" s="265">
        <f t="shared" si="10"/>
        <v>0</v>
      </c>
      <c r="Z17" s="230" t="str">
        <f t="shared" si="11"/>
        <v/>
      </c>
      <c r="AA17" s="264">
        <f>'SCH B2 &amp; B3'!I17</f>
        <v>0</v>
      </c>
      <c r="AB17" s="264">
        <f>'SCH B2 &amp; B3 (prior yr)'!I17</f>
        <v>0</v>
      </c>
      <c r="AC17" s="265">
        <f t="shared" si="12"/>
        <v>0</v>
      </c>
      <c r="AD17" s="230" t="str">
        <f t="shared" si="13"/>
        <v/>
      </c>
      <c r="AE17" s="264">
        <f>'SCH B2 &amp; B3'!J17</f>
        <v>0</v>
      </c>
      <c r="AF17" s="264">
        <f>'SCH B2 &amp; B3 (prior yr)'!J17</f>
        <v>0</v>
      </c>
      <c r="AG17" s="265">
        <f t="shared" si="14"/>
        <v>0</v>
      </c>
      <c r="AH17" s="230" t="str">
        <f t="shared" si="15"/>
        <v/>
      </c>
      <c r="AI17" s="264">
        <f>'SCH B2 &amp; B3'!K17</f>
        <v>0</v>
      </c>
      <c r="AJ17" s="264">
        <f>'SCH B2 &amp; B3 (prior yr)'!K17</f>
        <v>0</v>
      </c>
      <c r="AK17" s="265">
        <f t="shared" si="16"/>
        <v>0</v>
      </c>
      <c r="AL17" s="230" t="str">
        <f t="shared" si="17"/>
        <v/>
      </c>
      <c r="AM17" s="264">
        <f>'SCH B2 &amp; B3'!L17</f>
        <v>0</v>
      </c>
      <c r="AN17" s="264">
        <f>'SCH B2 &amp; B3 (prior yr)'!L17</f>
        <v>0</v>
      </c>
      <c r="AO17" s="265">
        <f t="shared" si="18"/>
        <v>0</v>
      </c>
      <c r="AP17" s="230" t="str">
        <f t="shared" si="19"/>
        <v/>
      </c>
      <c r="AQ17" s="264">
        <f>'SCH B2 &amp; B3'!M17</f>
        <v>0</v>
      </c>
      <c r="AR17" s="264">
        <f>'SCH B2 &amp; B3 (prior yr)'!M17</f>
        <v>0</v>
      </c>
      <c r="AS17" s="265">
        <f t="shared" si="20"/>
        <v>0</v>
      </c>
      <c r="AT17" s="230" t="str">
        <f t="shared" si="21"/>
        <v/>
      </c>
      <c r="AU17" s="264">
        <f>'SCH B2 &amp; B3'!N17</f>
        <v>0</v>
      </c>
      <c r="AV17" s="264">
        <f>'SCH B2 &amp; B3 (prior yr)'!N17</f>
        <v>0</v>
      </c>
      <c r="AW17" s="265">
        <f t="shared" si="22"/>
        <v>0</v>
      </c>
      <c r="AX17" s="230" t="str">
        <f t="shared" si="23"/>
        <v/>
      </c>
      <c r="AY17" s="264">
        <f>'SCH B2 &amp; B3'!O17</f>
        <v>0</v>
      </c>
      <c r="AZ17" s="264">
        <f>'SCH B2 &amp; B3 (prior yr)'!O17</f>
        <v>0</v>
      </c>
      <c r="BA17" s="265">
        <f t="shared" si="24"/>
        <v>0</v>
      </c>
      <c r="BB17" s="230" t="str">
        <f t="shared" si="25"/>
        <v/>
      </c>
      <c r="BC17" s="266">
        <f t="shared" si="26"/>
        <v>0</v>
      </c>
      <c r="BD17" s="266">
        <f t="shared" si="41"/>
        <v>0</v>
      </c>
      <c r="BE17" s="266">
        <f t="shared" si="42"/>
        <v>0</v>
      </c>
      <c r="BF17" s="230" t="str">
        <f t="shared" si="43"/>
        <v/>
      </c>
      <c r="BG17" s="264">
        <f>'SCH B2 &amp; B3'!P17</f>
        <v>0</v>
      </c>
      <c r="BH17" s="264">
        <f>'SCH B2 &amp; B3 (prior yr)'!P17</f>
        <v>0</v>
      </c>
      <c r="BI17" s="265">
        <f t="shared" si="27"/>
        <v>0</v>
      </c>
      <c r="BJ17" s="230" t="str">
        <f t="shared" si="28"/>
        <v/>
      </c>
      <c r="BK17" s="264">
        <f>'SCH B2 &amp; B3'!Q17</f>
        <v>0</v>
      </c>
      <c r="BL17" s="264">
        <f>'SCH B2 &amp; B3 (prior yr)'!Q17</f>
        <v>0</v>
      </c>
      <c r="BM17" s="265">
        <f t="shared" si="29"/>
        <v>0</v>
      </c>
      <c r="BN17" s="230" t="str">
        <f t="shared" si="30"/>
        <v/>
      </c>
      <c r="BO17" s="264">
        <f>'SCH B2 &amp; B3'!R17</f>
        <v>0</v>
      </c>
      <c r="BP17" s="264">
        <f>'SCH B2 &amp; B3 (prior yr)'!R17</f>
        <v>0</v>
      </c>
      <c r="BQ17" s="265">
        <f t="shared" si="31"/>
        <v>0</v>
      </c>
      <c r="BR17" s="230" t="str">
        <f t="shared" si="32"/>
        <v/>
      </c>
      <c r="BS17" s="264">
        <f>'SCH B2 &amp; B3'!S17</f>
        <v>0</v>
      </c>
      <c r="BT17" s="264">
        <f>'SCH B2 &amp; B3 (prior yr)'!S17</f>
        <v>0</v>
      </c>
      <c r="BU17" s="265">
        <f t="shared" si="33"/>
        <v>0</v>
      </c>
      <c r="BV17" s="230" t="str">
        <f t="shared" si="34"/>
        <v/>
      </c>
      <c r="BW17" s="264">
        <f>'SCH B2 &amp; B3'!T17</f>
        <v>0</v>
      </c>
      <c r="BX17" s="264">
        <f>'SCH B2 &amp; B3 (prior yr)'!T17</f>
        <v>0</v>
      </c>
      <c r="BY17" s="265">
        <f t="shared" si="35"/>
        <v>0</v>
      </c>
      <c r="BZ17" s="230" t="str">
        <f t="shared" si="36"/>
        <v/>
      </c>
      <c r="CA17" s="232">
        <f t="shared" si="37"/>
        <v>0</v>
      </c>
      <c r="CB17" s="232">
        <f t="shared" si="38"/>
        <v>0</v>
      </c>
      <c r="CC17" s="265">
        <f t="shared" si="39"/>
        <v>0</v>
      </c>
      <c r="CD17" s="230" t="str">
        <f t="shared" si="40"/>
        <v/>
      </c>
    </row>
    <row r="18" spans="1:82" ht="20.100000000000001" customHeight="1" x14ac:dyDescent="0.2">
      <c r="A18" s="33">
        <v>7</v>
      </c>
      <c r="B18" s="30" t="s">
        <v>126</v>
      </c>
      <c r="C18" s="264">
        <f>'SCH B2 &amp; B3'!C18</f>
        <v>0</v>
      </c>
      <c r="D18" s="264">
        <f>'SCH B2 &amp; B3 (prior yr)'!C18</f>
        <v>0</v>
      </c>
      <c r="E18" s="265">
        <f t="shared" si="0"/>
        <v>0</v>
      </c>
      <c r="F18" s="230" t="str">
        <f t="shared" si="1"/>
        <v/>
      </c>
      <c r="G18" s="264">
        <f>'SCH B2 &amp; B3'!D18</f>
        <v>0</v>
      </c>
      <c r="H18" s="264">
        <f>'SCH B2 &amp; B3 (prior yr)'!D18</f>
        <v>0</v>
      </c>
      <c r="I18" s="265">
        <f t="shared" si="2"/>
        <v>0</v>
      </c>
      <c r="J18" s="230" t="str">
        <f t="shared" si="3"/>
        <v/>
      </c>
      <c r="K18" s="264">
        <f>'SCH B2 &amp; B3'!E18</f>
        <v>0</v>
      </c>
      <c r="L18" s="264">
        <f>'SCH B2 &amp; B3 (prior yr)'!E18</f>
        <v>0</v>
      </c>
      <c r="M18" s="265">
        <f t="shared" si="4"/>
        <v>0</v>
      </c>
      <c r="N18" s="230" t="str">
        <f t="shared" si="5"/>
        <v/>
      </c>
      <c r="O18" s="264">
        <f>'SCH B2 &amp; B3'!F18</f>
        <v>0</v>
      </c>
      <c r="P18" s="264">
        <f>'SCH B2 &amp; B3 (prior yr)'!F18</f>
        <v>0</v>
      </c>
      <c r="Q18" s="265">
        <f t="shared" si="6"/>
        <v>0</v>
      </c>
      <c r="R18" s="230" t="str">
        <f t="shared" si="7"/>
        <v/>
      </c>
      <c r="S18" s="264">
        <f>'SCH B2 &amp; B3'!G18</f>
        <v>0</v>
      </c>
      <c r="T18" s="264">
        <f>'SCH B2 &amp; B3 (prior yr)'!G18</f>
        <v>0</v>
      </c>
      <c r="U18" s="265">
        <f t="shared" si="8"/>
        <v>0</v>
      </c>
      <c r="V18" s="230" t="str">
        <f t="shared" si="9"/>
        <v/>
      </c>
      <c r="W18" s="264">
        <f>'SCH B2 &amp; B3'!H18</f>
        <v>0</v>
      </c>
      <c r="X18" s="264">
        <f>'SCH B2 &amp; B3 (prior yr)'!H18</f>
        <v>0</v>
      </c>
      <c r="Y18" s="265">
        <f t="shared" si="10"/>
        <v>0</v>
      </c>
      <c r="Z18" s="230" t="str">
        <f t="shared" si="11"/>
        <v/>
      </c>
      <c r="AA18" s="264">
        <f>'SCH B2 &amp; B3'!I18</f>
        <v>0</v>
      </c>
      <c r="AB18" s="264">
        <f>'SCH B2 &amp; B3 (prior yr)'!I18</f>
        <v>0</v>
      </c>
      <c r="AC18" s="265">
        <f t="shared" si="12"/>
        <v>0</v>
      </c>
      <c r="AD18" s="230" t="str">
        <f t="shared" si="13"/>
        <v/>
      </c>
      <c r="AE18" s="264">
        <f>'SCH B2 &amp; B3'!J18</f>
        <v>0</v>
      </c>
      <c r="AF18" s="264">
        <f>'SCH B2 &amp; B3 (prior yr)'!J18</f>
        <v>0</v>
      </c>
      <c r="AG18" s="265">
        <f t="shared" si="14"/>
        <v>0</v>
      </c>
      <c r="AH18" s="230" t="str">
        <f t="shared" si="15"/>
        <v/>
      </c>
      <c r="AI18" s="264">
        <f>'SCH B2 &amp; B3'!K18</f>
        <v>0</v>
      </c>
      <c r="AJ18" s="264">
        <f>'SCH B2 &amp; B3 (prior yr)'!K18</f>
        <v>0</v>
      </c>
      <c r="AK18" s="265">
        <f t="shared" si="16"/>
        <v>0</v>
      </c>
      <c r="AL18" s="230" t="str">
        <f t="shared" si="17"/>
        <v/>
      </c>
      <c r="AM18" s="264">
        <f>'SCH B2 &amp; B3'!L18</f>
        <v>0</v>
      </c>
      <c r="AN18" s="264">
        <f>'SCH B2 &amp; B3 (prior yr)'!L18</f>
        <v>0</v>
      </c>
      <c r="AO18" s="265">
        <f t="shared" si="18"/>
        <v>0</v>
      </c>
      <c r="AP18" s="230" t="str">
        <f t="shared" si="19"/>
        <v/>
      </c>
      <c r="AQ18" s="264">
        <f>'SCH B2 &amp; B3'!M18</f>
        <v>0</v>
      </c>
      <c r="AR18" s="264">
        <f>'SCH B2 &amp; B3 (prior yr)'!M18</f>
        <v>0</v>
      </c>
      <c r="AS18" s="265">
        <f t="shared" si="20"/>
        <v>0</v>
      </c>
      <c r="AT18" s="230" t="str">
        <f t="shared" si="21"/>
        <v/>
      </c>
      <c r="AU18" s="264">
        <f>'SCH B2 &amp; B3'!N18</f>
        <v>0</v>
      </c>
      <c r="AV18" s="264">
        <f>'SCH B2 &amp; B3 (prior yr)'!N18</f>
        <v>0</v>
      </c>
      <c r="AW18" s="265">
        <f t="shared" si="22"/>
        <v>0</v>
      </c>
      <c r="AX18" s="230" t="str">
        <f t="shared" si="23"/>
        <v/>
      </c>
      <c r="AY18" s="264">
        <f>'SCH B2 &amp; B3'!O18</f>
        <v>0</v>
      </c>
      <c r="AZ18" s="264">
        <f>'SCH B2 &amp; B3 (prior yr)'!O18</f>
        <v>0</v>
      </c>
      <c r="BA18" s="265">
        <f t="shared" si="24"/>
        <v>0</v>
      </c>
      <c r="BB18" s="230" t="str">
        <f t="shared" si="25"/>
        <v/>
      </c>
      <c r="BC18" s="266">
        <f t="shared" si="26"/>
        <v>0</v>
      </c>
      <c r="BD18" s="266">
        <f t="shared" si="41"/>
        <v>0</v>
      </c>
      <c r="BE18" s="266">
        <f t="shared" si="42"/>
        <v>0</v>
      </c>
      <c r="BF18" s="230" t="str">
        <f t="shared" si="43"/>
        <v/>
      </c>
      <c r="BG18" s="264">
        <f>'SCH B2 &amp; B3'!P18</f>
        <v>0</v>
      </c>
      <c r="BH18" s="264">
        <f>'SCH B2 &amp; B3 (prior yr)'!P18</f>
        <v>0</v>
      </c>
      <c r="BI18" s="265">
        <f t="shared" si="27"/>
        <v>0</v>
      </c>
      <c r="BJ18" s="230" t="str">
        <f t="shared" si="28"/>
        <v/>
      </c>
      <c r="BK18" s="264">
        <f>'SCH B2 &amp; B3'!Q18</f>
        <v>0</v>
      </c>
      <c r="BL18" s="264">
        <f>'SCH B2 &amp; B3 (prior yr)'!Q18</f>
        <v>0</v>
      </c>
      <c r="BM18" s="265">
        <f t="shared" si="29"/>
        <v>0</v>
      </c>
      <c r="BN18" s="230" t="str">
        <f t="shared" si="30"/>
        <v/>
      </c>
      <c r="BO18" s="264">
        <f>'SCH B2 &amp; B3'!R18</f>
        <v>0</v>
      </c>
      <c r="BP18" s="264">
        <f>'SCH B2 &amp; B3 (prior yr)'!R18</f>
        <v>0</v>
      </c>
      <c r="BQ18" s="265">
        <f t="shared" si="31"/>
        <v>0</v>
      </c>
      <c r="BR18" s="230" t="str">
        <f t="shared" si="32"/>
        <v/>
      </c>
      <c r="BS18" s="264">
        <f>'SCH B2 &amp; B3'!S18</f>
        <v>0</v>
      </c>
      <c r="BT18" s="264">
        <f>'SCH B2 &amp; B3 (prior yr)'!S18</f>
        <v>0</v>
      </c>
      <c r="BU18" s="265">
        <f t="shared" si="33"/>
        <v>0</v>
      </c>
      <c r="BV18" s="230" t="str">
        <f t="shared" si="34"/>
        <v/>
      </c>
      <c r="BW18" s="264">
        <f>'SCH B2 &amp; B3'!T18</f>
        <v>0</v>
      </c>
      <c r="BX18" s="264">
        <f>'SCH B2 &amp; B3 (prior yr)'!T18</f>
        <v>0</v>
      </c>
      <c r="BY18" s="265">
        <f t="shared" si="35"/>
        <v>0</v>
      </c>
      <c r="BZ18" s="230" t="str">
        <f t="shared" si="36"/>
        <v/>
      </c>
      <c r="CA18" s="232">
        <f t="shared" si="37"/>
        <v>0</v>
      </c>
      <c r="CB18" s="232">
        <f t="shared" si="38"/>
        <v>0</v>
      </c>
      <c r="CC18" s="265">
        <f t="shared" si="39"/>
        <v>0</v>
      </c>
      <c r="CD18" s="230" t="str">
        <f t="shared" si="40"/>
        <v/>
      </c>
    </row>
    <row r="19" spans="1:82" ht="20.100000000000001" customHeight="1" x14ac:dyDescent="0.2">
      <c r="A19" s="33">
        <v>8</v>
      </c>
      <c r="B19" s="30" t="s">
        <v>127</v>
      </c>
      <c r="C19" s="264">
        <f>'SCH B2 &amp; B3'!C19</f>
        <v>0</v>
      </c>
      <c r="D19" s="264">
        <f>'SCH B2 &amp; B3 (prior yr)'!C19</f>
        <v>0</v>
      </c>
      <c r="E19" s="265">
        <f t="shared" si="0"/>
        <v>0</v>
      </c>
      <c r="F19" s="230" t="str">
        <f t="shared" si="1"/>
        <v/>
      </c>
      <c r="G19" s="264">
        <f>'SCH B2 &amp; B3'!D19</f>
        <v>0</v>
      </c>
      <c r="H19" s="264">
        <f>'SCH B2 &amp; B3 (prior yr)'!D19</f>
        <v>0</v>
      </c>
      <c r="I19" s="265">
        <f t="shared" si="2"/>
        <v>0</v>
      </c>
      <c r="J19" s="230" t="str">
        <f t="shared" si="3"/>
        <v/>
      </c>
      <c r="K19" s="264">
        <f>'SCH B2 &amp; B3'!E19</f>
        <v>0</v>
      </c>
      <c r="L19" s="264">
        <f>'SCH B2 &amp; B3 (prior yr)'!E19</f>
        <v>0</v>
      </c>
      <c r="M19" s="265">
        <f t="shared" si="4"/>
        <v>0</v>
      </c>
      <c r="N19" s="230" t="str">
        <f t="shared" si="5"/>
        <v/>
      </c>
      <c r="O19" s="264">
        <f>'SCH B2 &amp; B3'!F19</f>
        <v>0</v>
      </c>
      <c r="P19" s="264">
        <f>'SCH B2 &amp; B3 (prior yr)'!F19</f>
        <v>0</v>
      </c>
      <c r="Q19" s="265">
        <f t="shared" si="6"/>
        <v>0</v>
      </c>
      <c r="R19" s="230" t="str">
        <f t="shared" si="7"/>
        <v/>
      </c>
      <c r="S19" s="264">
        <f>'SCH B2 &amp; B3'!G19</f>
        <v>0</v>
      </c>
      <c r="T19" s="264">
        <f>'SCH B2 &amp; B3 (prior yr)'!G19</f>
        <v>0</v>
      </c>
      <c r="U19" s="265">
        <f t="shared" si="8"/>
        <v>0</v>
      </c>
      <c r="V19" s="230" t="str">
        <f t="shared" si="9"/>
        <v/>
      </c>
      <c r="W19" s="264">
        <f>'SCH B2 &amp; B3'!H19</f>
        <v>0</v>
      </c>
      <c r="X19" s="264">
        <f>'SCH B2 &amp; B3 (prior yr)'!H19</f>
        <v>0</v>
      </c>
      <c r="Y19" s="265">
        <f t="shared" si="10"/>
        <v>0</v>
      </c>
      <c r="Z19" s="230" t="str">
        <f t="shared" si="11"/>
        <v/>
      </c>
      <c r="AA19" s="264">
        <f>'SCH B2 &amp; B3'!I19</f>
        <v>0</v>
      </c>
      <c r="AB19" s="264">
        <f>'SCH B2 &amp; B3 (prior yr)'!I19</f>
        <v>0</v>
      </c>
      <c r="AC19" s="265">
        <f t="shared" si="12"/>
        <v>0</v>
      </c>
      <c r="AD19" s="230" t="str">
        <f t="shared" si="13"/>
        <v/>
      </c>
      <c r="AE19" s="264">
        <f>'SCH B2 &amp; B3'!J19</f>
        <v>0</v>
      </c>
      <c r="AF19" s="264">
        <f>'SCH B2 &amp; B3 (prior yr)'!J19</f>
        <v>0</v>
      </c>
      <c r="AG19" s="265">
        <f t="shared" si="14"/>
        <v>0</v>
      </c>
      <c r="AH19" s="230" t="str">
        <f t="shared" si="15"/>
        <v/>
      </c>
      <c r="AI19" s="264">
        <f>'SCH B2 &amp; B3'!K19</f>
        <v>0</v>
      </c>
      <c r="AJ19" s="264">
        <f>'SCH B2 &amp; B3 (prior yr)'!K19</f>
        <v>0</v>
      </c>
      <c r="AK19" s="265">
        <f t="shared" si="16"/>
        <v>0</v>
      </c>
      <c r="AL19" s="230" t="str">
        <f t="shared" si="17"/>
        <v/>
      </c>
      <c r="AM19" s="264">
        <f>'SCH B2 &amp; B3'!L19</f>
        <v>0</v>
      </c>
      <c r="AN19" s="264">
        <f>'SCH B2 &amp; B3 (prior yr)'!L19</f>
        <v>0</v>
      </c>
      <c r="AO19" s="265">
        <f t="shared" si="18"/>
        <v>0</v>
      </c>
      <c r="AP19" s="230" t="str">
        <f t="shared" si="19"/>
        <v/>
      </c>
      <c r="AQ19" s="264">
        <f>'SCH B2 &amp; B3'!M19</f>
        <v>0</v>
      </c>
      <c r="AR19" s="264">
        <f>'SCH B2 &amp; B3 (prior yr)'!M19</f>
        <v>0</v>
      </c>
      <c r="AS19" s="265">
        <f t="shared" si="20"/>
        <v>0</v>
      </c>
      <c r="AT19" s="230" t="str">
        <f t="shared" si="21"/>
        <v/>
      </c>
      <c r="AU19" s="264">
        <f>'SCH B2 &amp; B3'!N19</f>
        <v>0</v>
      </c>
      <c r="AV19" s="264">
        <f>'SCH B2 &amp; B3 (prior yr)'!N19</f>
        <v>0</v>
      </c>
      <c r="AW19" s="265">
        <f t="shared" si="22"/>
        <v>0</v>
      </c>
      <c r="AX19" s="230" t="str">
        <f t="shared" si="23"/>
        <v/>
      </c>
      <c r="AY19" s="264">
        <f>'SCH B2 &amp; B3'!O19</f>
        <v>0</v>
      </c>
      <c r="AZ19" s="264">
        <f>'SCH B2 &amp; B3 (prior yr)'!O19</f>
        <v>0</v>
      </c>
      <c r="BA19" s="265">
        <f t="shared" si="24"/>
        <v>0</v>
      </c>
      <c r="BB19" s="230" t="str">
        <f t="shared" si="25"/>
        <v/>
      </c>
      <c r="BC19" s="266">
        <f t="shared" si="26"/>
        <v>0</v>
      </c>
      <c r="BD19" s="266">
        <f t="shared" si="41"/>
        <v>0</v>
      </c>
      <c r="BE19" s="266">
        <f t="shared" si="42"/>
        <v>0</v>
      </c>
      <c r="BF19" s="230" t="str">
        <f t="shared" si="43"/>
        <v/>
      </c>
      <c r="BG19" s="264">
        <f>'SCH B2 &amp; B3'!P19</f>
        <v>0</v>
      </c>
      <c r="BH19" s="264">
        <f>'SCH B2 &amp; B3 (prior yr)'!P19</f>
        <v>0</v>
      </c>
      <c r="BI19" s="265">
        <f t="shared" si="27"/>
        <v>0</v>
      </c>
      <c r="BJ19" s="230" t="str">
        <f t="shared" si="28"/>
        <v/>
      </c>
      <c r="BK19" s="264">
        <f>'SCH B2 &amp; B3'!Q19</f>
        <v>0</v>
      </c>
      <c r="BL19" s="264">
        <f>'SCH B2 &amp; B3 (prior yr)'!Q19</f>
        <v>0</v>
      </c>
      <c r="BM19" s="265">
        <f t="shared" si="29"/>
        <v>0</v>
      </c>
      <c r="BN19" s="230" t="str">
        <f t="shared" si="30"/>
        <v/>
      </c>
      <c r="BO19" s="264">
        <f>'SCH B2 &amp; B3'!R19</f>
        <v>0</v>
      </c>
      <c r="BP19" s="264">
        <f>'SCH B2 &amp; B3 (prior yr)'!R19</f>
        <v>0</v>
      </c>
      <c r="BQ19" s="265">
        <f t="shared" si="31"/>
        <v>0</v>
      </c>
      <c r="BR19" s="230" t="str">
        <f t="shared" si="32"/>
        <v/>
      </c>
      <c r="BS19" s="264">
        <f>'SCH B2 &amp; B3'!S19</f>
        <v>0</v>
      </c>
      <c r="BT19" s="264">
        <f>'SCH B2 &amp; B3 (prior yr)'!S19</f>
        <v>0</v>
      </c>
      <c r="BU19" s="265">
        <f t="shared" si="33"/>
        <v>0</v>
      </c>
      <c r="BV19" s="230" t="str">
        <f t="shared" si="34"/>
        <v/>
      </c>
      <c r="BW19" s="264">
        <f>'SCH B2 &amp; B3'!T19</f>
        <v>0</v>
      </c>
      <c r="BX19" s="264">
        <f>'SCH B2 &amp; B3 (prior yr)'!T19</f>
        <v>0</v>
      </c>
      <c r="BY19" s="265">
        <f t="shared" si="35"/>
        <v>0</v>
      </c>
      <c r="BZ19" s="230" t="str">
        <f t="shared" si="36"/>
        <v/>
      </c>
      <c r="CA19" s="232">
        <f t="shared" si="37"/>
        <v>0</v>
      </c>
      <c r="CB19" s="232">
        <f t="shared" si="38"/>
        <v>0</v>
      </c>
      <c r="CC19" s="265">
        <f t="shared" si="39"/>
        <v>0</v>
      </c>
      <c r="CD19" s="230" t="str">
        <f t="shared" si="40"/>
        <v/>
      </c>
    </row>
    <row r="20" spans="1:82" ht="20.100000000000001" customHeight="1" x14ac:dyDescent="0.2">
      <c r="A20" s="33">
        <v>9</v>
      </c>
      <c r="B20" s="30" t="s">
        <v>128</v>
      </c>
      <c r="C20" s="264">
        <f>'SCH B2 &amp; B3'!C20</f>
        <v>0</v>
      </c>
      <c r="D20" s="264">
        <f>'SCH B2 &amp; B3 (prior yr)'!C20</f>
        <v>0</v>
      </c>
      <c r="E20" s="265">
        <f t="shared" si="0"/>
        <v>0</v>
      </c>
      <c r="F20" s="230" t="str">
        <f t="shared" si="1"/>
        <v/>
      </c>
      <c r="G20" s="264">
        <f>'SCH B2 &amp; B3'!D20</f>
        <v>0</v>
      </c>
      <c r="H20" s="264">
        <f>'SCH B2 &amp; B3 (prior yr)'!D20</f>
        <v>0</v>
      </c>
      <c r="I20" s="265">
        <f t="shared" si="2"/>
        <v>0</v>
      </c>
      <c r="J20" s="230" t="str">
        <f t="shared" si="3"/>
        <v/>
      </c>
      <c r="K20" s="264">
        <f>'SCH B2 &amp; B3'!E20</f>
        <v>0</v>
      </c>
      <c r="L20" s="264">
        <f>'SCH B2 &amp; B3 (prior yr)'!E20</f>
        <v>0</v>
      </c>
      <c r="M20" s="265">
        <f t="shared" si="4"/>
        <v>0</v>
      </c>
      <c r="N20" s="230" t="str">
        <f t="shared" si="5"/>
        <v/>
      </c>
      <c r="O20" s="264">
        <f>'SCH B2 &amp; B3'!F20</f>
        <v>0</v>
      </c>
      <c r="P20" s="264">
        <f>'SCH B2 &amp; B3 (prior yr)'!F20</f>
        <v>0</v>
      </c>
      <c r="Q20" s="265">
        <f t="shared" si="6"/>
        <v>0</v>
      </c>
      <c r="R20" s="230" t="str">
        <f t="shared" si="7"/>
        <v/>
      </c>
      <c r="S20" s="264">
        <f>'SCH B2 &amp; B3'!G20</f>
        <v>0</v>
      </c>
      <c r="T20" s="264">
        <f>'SCH B2 &amp; B3 (prior yr)'!G20</f>
        <v>0</v>
      </c>
      <c r="U20" s="265">
        <f t="shared" si="8"/>
        <v>0</v>
      </c>
      <c r="V20" s="230" t="str">
        <f t="shared" si="9"/>
        <v/>
      </c>
      <c r="W20" s="264">
        <f>'SCH B2 &amp; B3'!H20</f>
        <v>0</v>
      </c>
      <c r="X20" s="264">
        <f>'SCH B2 &amp; B3 (prior yr)'!H20</f>
        <v>0</v>
      </c>
      <c r="Y20" s="265">
        <f t="shared" si="10"/>
        <v>0</v>
      </c>
      <c r="Z20" s="230" t="str">
        <f t="shared" si="11"/>
        <v/>
      </c>
      <c r="AA20" s="264">
        <f>'SCH B2 &amp; B3'!I20</f>
        <v>0</v>
      </c>
      <c r="AB20" s="264">
        <f>'SCH B2 &amp; B3 (prior yr)'!I20</f>
        <v>0</v>
      </c>
      <c r="AC20" s="265">
        <f t="shared" si="12"/>
        <v>0</v>
      </c>
      <c r="AD20" s="230" t="str">
        <f t="shared" si="13"/>
        <v/>
      </c>
      <c r="AE20" s="264">
        <f>'SCH B2 &amp; B3'!J20</f>
        <v>0</v>
      </c>
      <c r="AF20" s="264">
        <f>'SCH B2 &amp; B3 (prior yr)'!J20</f>
        <v>0</v>
      </c>
      <c r="AG20" s="265">
        <f t="shared" si="14"/>
        <v>0</v>
      </c>
      <c r="AH20" s="230" t="str">
        <f t="shared" si="15"/>
        <v/>
      </c>
      <c r="AI20" s="264">
        <f>'SCH B2 &amp; B3'!K20</f>
        <v>0</v>
      </c>
      <c r="AJ20" s="264">
        <f>'SCH B2 &amp; B3 (prior yr)'!K20</f>
        <v>0</v>
      </c>
      <c r="AK20" s="265">
        <f t="shared" si="16"/>
        <v>0</v>
      </c>
      <c r="AL20" s="230" t="str">
        <f t="shared" si="17"/>
        <v/>
      </c>
      <c r="AM20" s="264">
        <f>'SCH B2 &amp; B3'!L20</f>
        <v>0</v>
      </c>
      <c r="AN20" s="264">
        <f>'SCH B2 &amp; B3 (prior yr)'!L20</f>
        <v>0</v>
      </c>
      <c r="AO20" s="265">
        <f t="shared" si="18"/>
        <v>0</v>
      </c>
      <c r="AP20" s="230" t="str">
        <f t="shared" si="19"/>
        <v/>
      </c>
      <c r="AQ20" s="264">
        <f>'SCH B2 &amp; B3'!M20</f>
        <v>0</v>
      </c>
      <c r="AR20" s="264">
        <f>'SCH B2 &amp; B3 (prior yr)'!M20</f>
        <v>0</v>
      </c>
      <c r="AS20" s="265">
        <f t="shared" si="20"/>
        <v>0</v>
      </c>
      <c r="AT20" s="230" t="str">
        <f t="shared" si="21"/>
        <v/>
      </c>
      <c r="AU20" s="264">
        <f>'SCH B2 &amp; B3'!N20</f>
        <v>0</v>
      </c>
      <c r="AV20" s="264">
        <f>'SCH B2 &amp; B3 (prior yr)'!N20</f>
        <v>0</v>
      </c>
      <c r="AW20" s="265">
        <f t="shared" si="22"/>
        <v>0</v>
      </c>
      <c r="AX20" s="230" t="str">
        <f t="shared" si="23"/>
        <v/>
      </c>
      <c r="AY20" s="264">
        <f>'SCH B2 &amp; B3'!O20</f>
        <v>0</v>
      </c>
      <c r="AZ20" s="264">
        <f>'SCH B2 &amp; B3 (prior yr)'!O20</f>
        <v>0</v>
      </c>
      <c r="BA20" s="265">
        <f t="shared" si="24"/>
        <v>0</v>
      </c>
      <c r="BB20" s="230" t="str">
        <f t="shared" si="25"/>
        <v/>
      </c>
      <c r="BC20" s="266">
        <f t="shared" si="26"/>
        <v>0</v>
      </c>
      <c r="BD20" s="266">
        <f t="shared" si="41"/>
        <v>0</v>
      </c>
      <c r="BE20" s="266">
        <f t="shared" si="42"/>
        <v>0</v>
      </c>
      <c r="BF20" s="230" t="str">
        <f t="shared" si="43"/>
        <v/>
      </c>
      <c r="BG20" s="264">
        <f>'SCH B2 &amp; B3'!P20</f>
        <v>0</v>
      </c>
      <c r="BH20" s="264">
        <f>'SCH B2 &amp; B3 (prior yr)'!P20</f>
        <v>0</v>
      </c>
      <c r="BI20" s="265">
        <f t="shared" si="27"/>
        <v>0</v>
      </c>
      <c r="BJ20" s="230" t="str">
        <f t="shared" si="28"/>
        <v/>
      </c>
      <c r="BK20" s="264">
        <f>'SCH B2 &amp; B3'!Q20</f>
        <v>0</v>
      </c>
      <c r="BL20" s="264">
        <f>'SCH B2 &amp; B3 (prior yr)'!Q20</f>
        <v>0</v>
      </c>
      <c r="BM20" s="265">
        <f t="shared" si="29"/>
        <v>0</v>
      </c>
      <c r="BN20" s="230" t="str">
        <f t="shared" si="30"/>
        <v/>
      </c>
      <c r="BO20" s="264">
        <f>'SCH B2 &amp; B3'!R20</f>
        <v>0</v>
      </c>
      <c r="BP20" s="264">
        <f>'SCH B2 &amp; B3 (prior yr)'!R20</f>
        <v>0</v>
      </c>
      <c r="BQ20" s="265">
        <f t="shared" si="31"/>
        <v>0</v>
      </c>
      <c r="BR20" s="230" t="str">
        <f t="shared" si="32"/>
        <v/>
      </c>
      <c r="BS20" s="264">
        <f>'SCH B2 &amp; B3'!S20</f>
        <v>0</v>
      </c>
      <c r="BT20" s="264">
        <f>'SCH B2 &amp; B3 (prior yr)'!S20</f>
        <v>0</v>
      </c>
      <c r="BU20" s="265">
        <f t="shared" si="33"/>
        <v>0</v>
      </c>
      <c r="BV20" s="230" t="str">
        <f t="shared" si="34"/>
        <v/>
      </c>
      <c r="BW20" s="264">
        <f>'SCH B2 &amp; B3'!T20</f>
        <v>0</v>
      </c>
      <c r="BX20" s="264">
        <f>'SCH B2 &amp; B3 (prior yr)'!T20</f>
        <v>0</v>
      </c>
      <c r="BY20" s="265">
        <f t="shared" si="35"/>
        <v>0</v>
      </c>
      <c r="BZ20" s="230" t="str">
        <f t="shared" si="36"/>
        <v/>
      </c>
      <c r="CA20" s="232">
        <f t="shared" si="37"/>
        <v>0</v>
      </c>
      <c r="CB20" s="232">
        <f t="shared" si="38"/>
        <v>0</v>
      </c>
      <c r="CC20" s="265">
        <f t="shared" si="39"/>
        <v>0</v>
      </c>
      <c r="CD20" s="230" t="str">
        <f t="shared" si="40"/>
        <v/>
      </c>
    </row>
    <row r="21" spans="1:82" ht="20.100000000000001" customHeight="1" x14ac:dyDescent="0.2">
      <c r="A21" s="33">
        <v>10</v>
      </c>
      <c r="B21" s="30" t="s">
        <v>129</v>
      </c>
      <c r="C21" s="264">
        <f>'SCH B2 &amp; B3'!C21</f>
        <v>0</v>
      </c>
      <c r="D21" s="264">
        <f>'SCH B2 &amp; B3 (prior yr)'!C21</f>
        <v>0</v>
      </c>
      <c r="E21" s="265">
        <f t="shared" si="0"/>
        <v>0</v>
      </c>
      <c r="F21" s="230" t="str">
        <f t="shared" si="1"/>
        <v/>
      </c>
      <c r="G21" s="264">
        <f>'SCH B2 &amp; B3'!D21</f>
        <v>0</v>
      </c>
      <c r="H21" s="264">
        <f>'SCH B2 &amp; B3 (prior yr)'!D21</f>
        <v>0</v>
      </c>
      <c r="I21" s="265">
        <f t="shared" si="2"/>
        <v>0</v>
      </c>
      <c r="J21" s="230" t="str">
        <f t="shared" si="3"/>
        <v/>
      </c>
      <c r="K21" s="264">
        <f>'SCH B2 &amp; B3'!E21</f>
        <v>0</v>
      </c>
      <c r="L21" s="264">
        <f>'SCH B2 &amp; B3 (prior yr)'!E21</f>
        <v>0</v>
      </c>
      <c r="M21" s="265">
        <f t="shared" si="4"/>
        <v>0</v>
      </c>
      <c r="N21" s="230" t="str">
        <f t="shared" si="5"/>
        <v/>
      </c>
      <c r="O21" s="264">
        <f>'SCH B2 &amp; B3'!F21</f>
        <v>0</v>
      </c>
      <c r="P21" s="264">
        <f>'SCH B2 &amp; B3 (prior yr)'!F21</f>
        <v>0</v>
      </c>
      <c r="Q21" s="265">
        <f t="shared" si="6"/>
        <v>0</v>
      </c>
      <c r="R21" s="230" t="str">
        <f t="shared" si="7"/>
        <v/>
      </c>
      <c r="S21" s="264">
        <f>'SCH B2 &amp; B3'!G21</f>
        <v>0</v>
      </c>
      <c r="T21" s="264">
        <f>'SCH B2 &amp; B3 (prior yr)'!G21</f>
        <v>0</v>
      </c>
      <c r="U21" s="265">
        <f t="shared" si="8"/>
        <v>0</v>
      </c>
      <c r="V21" s="230" t="str">
        <f t="shared" si="9"/>
        <v/>
      </c>
      <c r="W21" s="264">
        <f>'SCH B2 &amp; B3'!H21</f>
        <v>0</v>
      </c>
      <c r="X21" s="264">
        <f>'SCH B2 &amp; B3 (prior yr)'!H21</f>
        <v>0</v>
      </c>
      <c r="Y21" s="265">
        <f t="shared" si="10"/>
        <v>0</v>
      </c>
      <c r="Z21" s="230" t="str">
        <f t="shared" si="11"/>
        <v/>
      </c>
      <c r="AA21" s="264">
        <f>'SCH B2 &amp; B3'!I21</f>
        <v>0</v>
      </c>
      <c r="AB21" s="264">
        <f>'SCH B2 &amp; B3 (prior yr)'!I21</f>
        <v>0</v>
      </c>
      <c r="AC21" s="265">
        <f t="shared" si="12"/>
        <v>0</v>
      </c>
      <c r="AD21" s="230" t="str">
        <f t="shared" si="13"/>
        <v/>
      </c>
      <c r="AE21" s="264">
        <f>'SCH B2 &amp; B3'!J21</f>
        <v>0</v>
      </c>
      <c r="AF21" s="264">
        <f>'SCH B2 &amp; B3 (prior yr)'!J21</f>
        <v>0</v>
      </c>
      <c r="AG21" s="265">
        <f t="shared" si="14"/>
        <v>0</v>
      </c>
      <c r="AH21" s="230" t="str">
        <f t="shared" si="15"/>
        <v/>
      </c>
      <c r="AI21" s="264">
        <f>'SCH B2 &amp; B3'!K21</f>
        <v>0</v>
      </c>
      <c r="AJ21" s="264">
        <f>'SCH B2 &amp; B3 (prior yr)'!K21</f>
        <v>0</v>
      </c>
      <c r="AK21" s="265">
        <f t="shared" si="16"/>
        <v>0</v>
      </c>
      <c r="AL21" s="230" t="str">
        <f t="shared" si="17"/>
        <v/>
      </c>
      <c r="AM21" s="264">
        <f>'SCH B2 &amp; B3'!L21</f>
        <v>0</v>
      </c>
      <c r="AN21" s="264">
        <f>'SCH B2 &amp; B3 (prior yr)'!L21</f>
        <v>0</v>
      </c>
      <c r="AO21" s="265">
        <f t="shared" si="18"/>
        <v>0</v>
      </c>
      <c r="AP21" s="230" t="str">
        <f t="shared" si="19"/>
        <v/>
      </c>
      <c r="AQ21" s="264">
        <f>'SCH B2 &amp; B3'!M21</f>
        <v>0</v>
      </c>
      <c r="AR21" s="264">
        <f>'SCH B2 &amp; B3 (prior yr)'!M21</f>
        <v>0</v>
      </c>
      <c r="AS21" s="265">
        <f t="shared" si="20"/>
        <v>0</v>
      </c>
      <c r="AT21" s="230" t="str">
        <f t="shared" si="21"/>
        <v/>
      </c>
      <c r="AU21" s="264">
        <f>'SCH B2 &amp; B3'!N21</f>
        <v>0</v>
      </c>
      <c r="AV21" s="264">
        <f>'SCH B2 &amp; B3 (prior yr)'!N21</f>
        <v>0</v>
      </c>
      <c r="AW21" s="265">
        <f t="shared" si="22"/>
        <v>0</v>
      </c>
      <c r="AX21" s="230" t="str">
        <f t="shared" si="23"/>
        <v/>
      </c>
      <c r="AY21" s="264">
        <f>'SCH B2 &amp; B3'!O21</f>
        <v>0</v>
      </c>
      <c r="AZ21" s="264">
        <f>'SCH B2 &amp; B3 (prior yr)'!O21</f>
        <v>0</v>
      </c>
      <c r="BA21" s="265">
        <f t="shared" si="24"/>
        <v>0</v>
      </c>
      <c r="BB21" s="230" t="str">
        <f t="shared" si="25"/>
        <v/>
      </c>
      <c r="BC21" s="266">
        <f t="shared" si="26"/>
        <v>0</v>
      </c>
      <c r="BD21" s="266">
        <f t="shared" si="41"/>
        <v>0</v>
      </c>
      <c r="BE21" s="266">
        <f t="shared" si="42"/>
        <v>0</v>
      </c>
      <c r="BF21" s="230" t="str">
        <f t="shared" si="43"/>
        <v/>
      </c>
      <c r="BG21" s="264">
        <f>'SCH B2 &amp; B3'!P21</f>
        <v>0</v>
      </c>
      <c r="BH21" s="264">
        <f>'SCH B2 &amp; B3 (prior yr)'!P21</f>
        <v>0</v>
      </c>
      <c r="BI21" s="265">
        <f t="shared" si="27"/>
        <v>0</v>
      </c>
      <c r="BJ21" s="230" t="str">
        <f t="shared" si="28"/>
        <v/>
      </c>
      <c r="BK21" s="264">
        <f>'SCH B2 &amp; B3'!Q21</f>
        <v>0</v>
      </c>
      <c r="BL21" s="264">
        <f>'SCH B2 &amp; B3 (prior yr)'!Q21</f>
        <v>0</v>
      </c>
      <c r="BM21" s="265">
        <f t="shared" si="29"/>
        <v>0</v>
      </c>
      <c r="BN21" s="230" t="str">
        <f t="shared" si="30"/>
        <v/>
      </c>
      <c r="BO21" s="264">
        <f>'SCH B2 &amp; B3'!R21</f>
        <v>0</v>
      </c>
      <c r="BP21" s="264">
        <f>'SCH B2 &amp; B3 (prior yr)'!R21</f>
        <v>0</v>
      </c>
      <c r="BQ21" s="265">
        <f t="shared" si="31"/>
        <v>0</v>
      </c>
      <c r="BR21" s="230" t="str">
        <f t="shared" si="32"/>
        <v/>
      </c>
      <c r="BS21" s="264">
        <f>'SCH B2 &amp; B3'!S21</f>
        <v>0</v>
      </c>
      <c r="BT21" s="264">
        <f>'SCH B2 &amp; B3 (prior yr)'!S21</f>
        <v>0</v>
      </c>
      <c r="BU21" s="265">
        <f t="shared" si="33"/>
        <v>0</v>
      </c>
      <c r="BV21" s="230" t="str">
        <f t="shared" si="34"/>
        <v/>
      </c>
      <c r="BW21" s="264">
        <f>'SCH B2 &amp; B3'!T21</f>
        <v>0</v>
      </c>
      <c r="BX21" s="264">
        <f>'SCH B2 &amp; B3 (prior yr)'!T21</f>
        <v>0</v>
      </c>
      <c r="BY21" s="265">
        <f t="shared" si="35"/>
        <v>0</v>
      </c>
      <c r="BZ21" s="230" t="str">
        <f t="shared" si="36"/>
        <v/>
      </c>
      <c r="CA21" s="232">
        <f t="shared" si="37"/>
        <v>0</v>
      </c>
      <c r="CB21" s="232">
        <f t="shared" si="38"/>
        <v>0</v>
      </c>
      <c r="CC21" s="265">
        <f t="shared" si="39"/>
        <v>0</v>
      </c>
      <c r="CD21" s="230" t="str">
        <f t="shared" si="40"/>
        <v/>
      </c>
    </row>
    <row r="22" spans="1:82" ht="20.100000000000001" customHeight="1" x14ac:dyDescent="0.2">
      <c r="A22" s="33">
        <v>11</v>
      </c>
      <c r="B22" s="30" t="s">
        <v>130</v>
      </c>
      <c r="C22" s="264">
        <f>'SCH B2 &amp; B3'!C22</f>
        <v>0</v>
      </c>
      <c r="D22" s="264">
        <f>'SCH B2 &amp; B3 (prior yr)'!C22</f>
        <v>0</v>
      </c>
      <c r="E22" s="265">
        <f t="shared" si="0"/>
        <v>0</v>
      </c>
      <c r="F22" s="230" t="str">
        <f t="shared" si="1"/>
        <v/>
      </c>
      <c r="G22" s="264">
        <f>'SCH B2 &amp; B3'!D22</f>
        <v>0</v>
      </c>
      <c r="H22" s="264">
        <f>'SCH B2 &amp; B3 (prior yr)'!D22</f>
        <v>0</v>
      </c>
      <c r="I22" s="265">
        <f t="shared" si="2"/>
        <v>0</v>
      </c>
      <c r="J22" s="230" t="str">
        <f t="shared" si="3"/>
        <v/>
      </c>
      <c r="K22" s="264">
        <f>'SCH B2 &amp; B3'!E22</f>
        <v>0</v>
      </c>
      <c r="L22" s="264">
        <f>'SCH B2 &amp; B3 (prior yr)'!E22</f>
        <v>0</v>
      </c>
      <c r="M22" s="265">
        <f t="shared" si="4"/>
        <v>0</v>
      </c>
      <c r="N22" s="230" t="str">
        <f t="shared" si="5"/>
        <v/>
      </c>
      <c r="O22" s="264">
        <f>'SCH B2 &amp; B3'!F22</f>
        <v>0</v>
      </c>
      <c r="P22" s="264">
        <f>'SCH B2 &amp; B3 (prior yr)'!F22</f>
        <v>0</v>
      </c>
      <c r="Q22" s="265">
        <f t="shared" si="6"/>
        <v>0</v>
      </c>
      <c r="R22" s="230" t="str">
        <f t="shared" si="7"/>
        <v/>
      </c>
      <c r="S22" s="264">
        <f>'SCH B2 &amp; B3'!G22</f>
        <v>0</v>
      </c>
      <c r="T22" s="264">
        <f>'SCH B2 &amp; B3 (prior yr)'!G22</f>
        <v>0</v>
      </c>
      <c r="U22" s="265">
        <f t="shared" si="8"/>
        <v>0</v>
      </c>
      <c r="V22" s="230" t="str">
        <f t="shared" si="9"/>
        <v/>
      </c>
      <c r="W22" s="264">
        <f>'SCH B2 &amp; B3'!H22</f>
        <v>0</v>
      </c>
      <c r="X22" s="264">
        <f>'SCH B2 &amp; B3 (prior yr)'!H22</f>
        <v>0</v>
      </c>
      <c r="Y22" s="265">
        <f t="shared" si="10"/>
        <v>0</v>
      </c>
      <c r="Z22" s="230" t="str">
        <f t="shared" si="11"/>
        <v/>
      </c>
      <c r="AA22" s="264">
        <f>'SCH B2 &amp; B3'!I22</f>
        <v>0</v>
      </c>
      <c r="AB22" s="264">
        <f>'SCH B2 &amp; B3 (prior yr)'!I22</f>
        <v>0</v>
      </c>
      <c r="AC22" s="265">
        <f t="shared" si="12"/>
        <v>0</v>
      </c>
      <c r="AD22" s="230" t="str">
        <f t="shared" si="13"/>
        <v/>
      </c>
      <c r="AE22" s="264">
        <f>'SCH B2 &amp; B3'!J22</f>
        <v>0</v>
      </c>
      <c r="AF22" s="264">
        <f>'SCH B2 &amp; B3 (prior yr)'!J22</f>
        <v>0</v>
      </c>
      <c r="AG22" s="265">
        <f t="shared" si="14"/>
        <v>0</v>
      </c>
      <c r="AH22" s="230" t="str">
        <f t="shared" si="15"/>
        <v/>
      </c>
      <c r="AI22" s="264">
        <f>'SCH B2 &amp; B3'!K22</f>
        <v>0</v>
      </c>
      <c r="AJ22" s="264">
        <f>'SCH B2 &amp; B3 (prior yr)'!K22</f>
        <v>0</v>
      </c>
      <c r="AK22" s="265">
        <f t="shared" si="16"/>
        <v>0</v>
      </c>
      <c r="AL22" s="230" t="str">
        <f t="shared" si="17"/>
        <v/>
      </c>
      <c r="AM22" s="264">
        <f>'SCH B2 &amp; B3'!L22</f>
        <v>0</v>
      </c>
      <c r="AN22" s="264">
        <f>'SCH B2 &amp; B3 (prior yr)'!L22</f>
        <v>0</v>
      </c>
      <c r="AO22" s="265">
        <f t="shared" si="18"/>
        <v>0</v>
      </c>
      <c r="AP22" s="230" t="str">
        <f t="shared" si="19"/>
        <v/>
      </c>
      <c r="AQ22" s="264">
        <f>'SCH B2 &amp; B3'!M22</f>
        <v>0</v>
      </c>
      <c r="AR22" s="264">
        <f>'SCH B2 &amp; B3 (prior yr)'!M22</f>
        <v>0</v>
      </c>
      <c r="AS22" s="265">
        <f t="shared" si="20"/>
        <v>0</v>
      </c>
      <c r="AT22" s="230" t="str">
        <f t="shared" si="21"/>
        <v/>
      </c>
      <c r="AU22" s="264">
        <f>'SCH B2 &amp; B3'!N22</f>
        <v>0</v>
      </c>
      <c r="AV22" s="264">
        <f>'SCH B2 &amp; B3 (prior yr)'!N22</f>
        <v>0</v>
      </c>
      <c r="AW22" s="265">
        <f t="shared" si="22"/>
        <v>0</v>
      </c>
      <c r="AX22" s="230" t="str">
        <f t="shared" si="23"/>
        <v/>
      </c>
      <c r="AY22" s="264">
        <f>'SCH B2 &amp; B3'!O22</f>
        <v>0</v>
      </c>
      <c r="AZ22" s="264">
        <f>'SCH B2 &amp; B3 (prior yr)'!O22</f>
        <v>0</v>
      </c>
      <c r="BA22" s="265">
        <f t="shared" si="24"/>
        <v>0</v>
      </c>
      <c r="BB22" s="230" t="str">
        <f t="shared" si="25"/>
        <v/>
      </c>
      <c r="BC22" s="266">
        <f t="shared" si="26"/>
        <v>0</v>
      </c>
      <c r="BD22" s="266">
        <f t="shared" si="41"/>
        <v>0</v>
      </c>
      <c r="BE22" s="266">
        <f t="shared" si="42"/>
        <v>0</v>
      </c>
      <c r="BF22" s="230" t="str">
        <f t="shared" si="43"/>
        <v/>
      </c>
      <c r="BG22" s="264">
        <f>'SCH B2 &amp; B3'!P22</f>
        <v>0</v>
      </c>
      <c r="BH22" s="264">
        <f>'SCH B2 &amp; B3 (prior yr)'!P22</f>
        <v>0</v>
      </c>
      <c r="BI22" s="265">
        <f t="shared" si="27"/>
        <v>0</v>
      </c>
      <c r="BJ22" s="230" t="str">
        <f t="shared" si="28"/>
        <v/>
      </c>
      <c r="BK22" s="264">
        <f>'SCH B2 &amp; B3'!Q22</f>
        <v>0</v>
      </c>
      <c r="BL22" s="264">
        <f>'SCH B2 &amp; B3 (prior yr)'!Q22</f>
        <v>0</v>
      </c>
      <c r="BM22" s="265">
        <f t="shared" si="29"/>
        <v>0</v>
      </c>
      <c r="BN22" s="230" t="str">
        <f t="shared" si="30"/>
        <v/>
      </c>
      <c r="BO22" s="264">
        <f>'SCH B2 &amp; B3'!R22</f>
        <v>0</v>
      </c>
      <c r="BP22" s="264">
        <f>'SCH B2 &amp; B3 (prior yr)'!R22</f>
        <v>0</v>
      </c>
      <c r="BQ22" s="265">
        <f t="shared" si="31"/>
        <v>0</v>
      </c>
      <c r="BR22" s="230" t="str">
        <f t="shared" si="32"/>
        <v/>
      </c>
      <c r="BS22" s="264">
        <f>'SCH B2 &amp; B3'!S22</f>
        <v>0</v>
      </c>
      <c r="BT22" s="264">
        <f>'SCH B2 &amp; B3 (prior yr)'!S22</f>
        <v>0</v>
      </c>
      <c r="BU22" s="265">
        <f t="shared" si="33"/>
        <v>0</v>
      </c>
      <c r="BV22" s="230" t="str">
        <f t="shared" si="34"/>
        <v/>
      </c>
      <c r="BW22" s="264">
        <f>'SCH B2 &amp; B3'!T22</f>
        <v>0</v>
      </c>
      <c r="BX22" s="264">
        <f>'SCH B2 &amp; B3 (prior yr)'!T22</f>
        <v>0</v>
      </c>
      <c r="BY22" s="265">
        <f t="shared" si="35"/>
        <v>0</v>
      </c>
      <c r="BZ22" s="230" t="str">
        <f t="shared" si="36"/>
        <v/>
      </c>
      <c r="CA22" s="232">
        <f t="shared" si="37"/>
        <v>0</v>
      </c>
      <c r="CB22" s="232">
        <f t="shared" si="38"/>
        <v>0</v>
      </c>
      <c r="CC22" s="265">
        <f t="shared" si="39"/>
        <v>0</v>
      </c>
      <c r="CD22" s="230" t="str">
        <f t="shared" si="40"/>
        <v/>
      </c>
    </row>
    <row r="23" spans="1:82" ht="20.100000000000001" customHeight="1" x14ac:dyDescent="0.2">
      <c r="A23" s="33">
        <v>12</v>
      </c>
      <c r="B23" s="30" t="s">
        <v>131</v>
      </c>
      <c r="C23" s="264">
        <f>'SCH B2 &amp; B3'!C23</f>
        <v>0</v>
      </c>
      <c r="D23" s="264">
        <f>'SCH B2 &amp; B3 (prior yr)'!C23</f>
        <v>0</v>
      </c>
      <c r="E23" s="265">
        <f t="shared" si="0"/>
        <v>0</v>
      </c>
      <c r="F23" s="230" t="str">
        <f t="shared" si="1"/>
        <v/>
      </c>
      <c r="G23" s="264">
        <f>'SCH B2 &amp; B3'!D23</f>
        <v>0</v>
      </c>
      <c r="H23" s="264">
        <f>'SCH B2 &amp; B3 (prior yr)'!D23</f>
        <v>0</v>
      </c>
      <c r="I23" s="265">
        <f t="shared" si="2"/>
        <v>0</v>
      </c>
      <c r="J23" s="230" t="str">
        <f t="shared" si="3"/>
        <v/>
      </c>
      <c r="K23" s="264">
        <f>'SCH B2 &amp; B3'!E23</f>
        <v>0</v>
      </c>
      <c r="L23" s="264">
        <f>'SCH B2 &amp; B3 (prior yr)'!E23</f>
        <v>0</v>
      </c>
      <c r="M23" s="265">
        <f t="shared" si="4"/>
        <v>0</v>
      </c>
      <c r="N23" s="230" t="str">
        <f t="shared" si="5"/>
        <v/>
      </c>
      <c r="O23" s="264">
        <f>'SCH B2 &amp; B3'!F23</f>
        <v>0</v>
      </c>
      <c r="P23" s="264">
        <f>'SCH B2 &amp; B3 (prior yr)'!F23</f>
        <v>0</v>
      </c>
      <c r="Q23" s="265">
        <f t="shared" si="6"/>
        <v>0</v>
      </c>
      <c r="R23" s="230" t="str">
        <f t="shared" si="7"/>
        <v/>
      </c>
      <c r="S23" s="264">
        <f>'SCH B2 &amp; B3'!G23</f>
        <v>0</v>
      </c>
      <c r="T23" s="264">
        <f>'SCH B2 &amp; B3 (prior yr)'!G23</f>
        <v>0</v>
      </c>
      <c r="U23" s="265">
        <f t="shared" si="8"/>
        <v>0</v>
      </c>
      <c r="V23" s="230" t="str">
        <f t="shared" si="9"/>
        <v/>
      </c>
      <c r="W23" s="264">
        <f>'SCH B2 &amp; B3'!H23</f>
        <v>0</v>
      </c>
      <c r="X23" s="264">
        <f>'SCH B2 &amp; B3 (prior yr)'!H23</f>
        <v>0</v>
      </c>
      <c r="Y23" s="265">
        <f t="shared" si="10"/>
        <v>0</v>
      </c>
      <c r="Z23" s="230" t="str">
        <f t="shared" si="11"/>
        <v/>
      </c>
      <c r="AA23" s="264">
        <f>'SCH B2 &amp; B3'!I23</f>
        <v>0</v>
      </c>
      <c r="AB23" s="264">
        <f>'SCH B2 &amp; B3 (prior yr)'!I23</f>
        <v>0</v>
      </c>
      <c r="AC23" s="265">
        <f t="shared" si="12"/>
        <v>0</v>
      </c>
      <c r="AD23" s="230" t="str">
        <f t="shared" si="13"/>
        <v/>
      </c>
      <c r="AE23" s="264">
        <f>'SCH B2 &amp; B3'!J23</f>
        <v>0</v>
      </c>
      <c r="AF23" s="264">
        <f>'SCH B2 &amp; B3 (prior yr)'!J23</f>
        <v>0</v>
      </c>
      <c r="AG23" s="265">
        <f t="shared" si="14"/>
        <v>0</v>
      </c>
      <c r="AH23" s="230" t="str">
        <f t="shared" si="15"/>
        <v/>
      </c>
      <c r="AI23" s="264">
        <f>'SCH B2 &amp; B3'!K23</f>
        <v>0</v>
      </c>
      <c r="AJ23" s="264">
        <f>'SCH B2 &amp; B3 (prior yr)'!K23</f>
        <v>0</v>
      </c>
      <c r="AK23" s="265">
        <f t="shared" si="16"/>
        <v>0</v>
      </c>
      <c r="AL23" s="230" t="str">
        <f t="shared" si="17"/>
        <v/>
      </c>
      <c r="AM23" s="264">
        <f>'SCH B2 &amp; B3'!L23</f>
        <v>0</v>
      </c>
      <c r="AN23" s="264">
        <f>'SCH B2 &amp; B3 (prior yr)'!L23</f>
        <v>0</v>
      </c>
      <c r="AO23" s="265">
        <f t="shared" si="18"/>
        <v>0</v>
      </c>
      <c r="AP23" s="230" t="str">
        <f t="shared" si="19"/>
        <v/>
      </c>
      <c r="AQ23" s="264">
        <f>'SCH B2 &amp; B3'!M23</f>
        <v>0</v>
      </c>
      <c r="AR23" s="264">
        <f>'SCH B2 &amp; B3 (prior yr)'!M23</f>
        <v>0</v>
      </c>
      <c r="AS23" s="265">
        <f t="shared" si="20"/>
        <v>0</v>
      </c>
      <c r="AT23" s="230" t="str">
        <f t="shared" si="21"/>
        <v/>
      </c>
      <c r="AU23" s="264">
        <f>'SCH B2 &amp; B3'!N23</f>
        <v>0</v>
      </c>
      <c r="AV23" s="264">
        <f>'SCH B2 &amp; B3 (prior yr)'!N23</f>
        <v>0</v>
      </c>
      <c r="AW23" s="265">
        <f t="shared" si="22"/>
        <v>0</v>
      </c>
      <c r="AX23" s="230" t="str">
        <f t="shared" si="23"/>
        <v/>
      </c>
      <c r="AY23" s="264">
        <f>'SCH B2 &amp; B3'!O23</f>
        <v>0</v>
      </c>
      <c r="AZ23" s="264">
        <f>'SCH B2 &amp; B3 (prior yr)'!O23</f>
        <v>0</v>
      </c>
      <c r="BA23" s="265">
        <f t="shared" si="24"/>
        <v>0</v>
      </c>
      <c r="BB23" s="230" t="str">
        <f t="shared" si="25"/>
        <v/>
      </c>
      <c r="BC23" s="266">
        <f t="shared" si="26"/>
        <v>0</v>
      </c>
      <c r="BD23" s="266">
        <f t="shared" si="41"/>
        <v>0</v>
      </c>
      <c r="BE23" s="266">
        <f t="shared" si="42"/>
        <v>0</v>
      </c>
      <c r="BF23" s="230" t="str">
        <f t="shared" si="43"/>
        <v/>
      </c>
      <c r="BG23" s="264">
        <f>'SCH B2 &amp; B3'!P23</f>
        <v>0</v>
      </c>
      <c r="BH23" s="264">
        <f>'SCH B2 &amp; B3 (prior yr)'!P23</f>
        <v>0</v>
      </c>
      <c r="BI23" s="265">
        <f t="shared" si="27"/>
        <v>0</v>
      </c>
      <c r="BJ23" s="230" t="str">
        <f t="shared" si="28"/>
        <v/>
      </c>
      <c r="BK23" s="264">
        <f>'SCH B2 &amp; B3'!Q23</f>
        <v>0</v>
      </c>
      <c r="BL23" s="264">
        <f>'SCH B2 &amp; B3 (prior yr)'!Q23</f>
        <v>0</v>
      </c>
      <c r="BM23" s="265">
        <f t="shared" si="29"/>
        <v>0</v>
      </c>
      <c r="BN23" s="230" t="str">
        <f t="shared" si="30"/>
        <v/>
      </c>
      <c r="BO23" s="264">
        <f>'SCH B2 &amp; B3'!R23</f>
        <v>0</v>
      </c>
      <c r="BP23" s="264">
        <f>'SCH B2 &amp; B3 (prior yr)'!R23</f>
        <v>0</v>
      </c>
      <c r="BQ23" s="265">
        <f t="shared" si="31"/>
        <v>0</v>
      </c>
      <c r="BR23" s="230" t="str">
        <f t="shared" si="32"/>
        <v/>
      </c>
      <c r="BS23" s="264">
        <f>'SCH B2 &amp; B3'!S23</f>
        <v>0</v>
      </c>
      <c r="BT23" s="264">
        <f>'SCH B2 &amp; B3 (prior yr)'!S23</f>
        <v>0</v>
      </c>
      <c r="BU23" s="265">
        <f t="shared" si="33"/>
        <v>0</v>
      </c>
      <c r="BV23" s="230" t="str">
        <f t="shared" si="34"/>
        <v/>
      </c>
      <c r="BW23" s="264">
        <f>'SCH B2 &amp; B3'!T23</f>
        <v>0</v>
      </c>
      <c r="BX23" s="264">
        <f>'SCH B2 &amp; B3 (prior yr)'!T23</f>
        <v>0</v>
      </c>
      <c r="BY23" s="265">
        <f t="shared" si="35"/>
        <v>0</v>
      </c>
      <c r="BZ23" s="230" t="str">
        <f t="shared" si="36"/>
        <v/>
      </c>
      <c r="CA23" s="232">
        <f t="shared" si="37"/>
        <v>0</v>
      </c>
      <c r="CB23" s="232">
        <f t="shared" si="38"/>
        <v>0</v>
      </c>
      <c r="CC23" s="265">
        <f t="shared" si="39"/>
        <v>0</v>
      </c>
      <c r="CD23" s="230" t="str">
        <f t="shared" si="40"/>
        <v/>
      </c>
    </row>
    <row r="24" spans="1:82" ht="20.100000000000001" customHeight="1" x14ac:dyDescent="0.2">
      <c r="A24" s="33">
        <v>13</v>
      </c>
      <c r="B24" s="179" t="s">
        <v>303</v>
      </c>
      <c r="C24" s="264">
        <f>'SCH B2 &amp; B3'!C24</f>
        <v>0</v>
      </c>
      <c r="D24" s="264">
        <f>'SCH B2 &amp; B3 (prior yr)'!C24</f>
        <v>0</v>
      </c>
      <c r="E24" s="265">
        <f t="shared" si="0"/>
        <v>0</v>
      </c>
      <c r="F24" s="230" t="str">
        <f t="shared" si="1"/>
        <v/>
      </c>
      <c r="G24" s="264">
        <f>'SCH B2 &amp; B3'!D24</f>
        <v>0</v>
      </c>
      <c r="H24" s="264">
        <f>'SCH B2 &amp; B3 (prior yr)'!D24</f>
        <v>0</v>
      </c>
      <c r="I24" s="265">
        <f t="shared" si="2"/>
        <v>0</v>
      </c>
      <c r="J24" s="230" t="str">
        <f t="shared" si="3"/>
        <v/>
      </c>
      <c r="K24" s="264">
        <f>'SCH B2 &amp; B3'!E24</f>
        <v>0</v>
      </c>
      <c r="L24" s="264">
        <f>'SCH B2 &amp; B3 (prior yr)'!E24</f>
        <v>0</v>
      </c>
      <c r="M24" s="265">
        <f t="shared" si="4"/>
        <v>0</v>
      </c>
      <c r="N24" s="230" t="str">
        <f t="shared" si="5"/>
        <v/>
      </c>
      <c r="O24" s="264">
        <f>'SCH B2 &amp; B3'!F24</f>
        <v>0</v>
      </c>
      <c r="P24" s="264">
        <f>'SCH B2 &amp; B3 (prior yr)'!F24</f>
        <v>0</v>
      </c>
      <c r="Q24" s="265">
        <f t="shared" si="6"/>
        <v>0</v>
      </c>
      <c r="R24" s="230" t="str">
        <f t="shared" si="7"/>
        <v/>
      </c>
      <c r="S24" s="264">
        <f>'SCH B2 &amp; B3'!G24</f>
        <v>0</v>
      </c>
      <c r="T24" s="264">
        <f>'SCH B2 &amp; B3 (prior yr)'!G24</f>
        <v>0</v>
      </c>
      <c r="U24" s="265">
        <f t="shared" si="8"/>
        <v>0</v>
      </c>
      <c r="V24" s="230" t="str">
        <f t="shared" si="9"/>
        <v/>
      </c>
      <c r="W24" s="264">
        <f>'SCH B2 &amp; B3'!H24</f>
        <v>0</v>
      </c>
      <c r="X24" s="264">
        <f>'SCH B2 &amp; B3 (prior yr)'!H24</f>
        <v>0</v>
      </c>
      <c r="Y24" s="265">
        <f t="shared" si="10"/>
        <v>0</v>
      </c>
      <c r="Z24" s="230" t="str">
        <f t="shared" si="11"/>
        <v/>
      </c>
      <c r="AA24" s="264">
        <f>'SCH B2 &amp; B3'!I24</f>
        <v>0</v>
      </c>
      <c r="AB24" s="264">
        <f>'SCH B2 &amp; B3 (prior yr)'!I24</f>
        <v>0</v>
      </c>
      <c r="AC24" s="265">
        <f t="shared" si="12"/>
        <v>0</v>
      </c>
      <c r="AD24" s="230" t="str">
        <f t="shared" si="13"/>
        <v/>
      </c>
      <c r="AE24" s="264">
        <f>'SCH B2 &amp; B3'!J24</f>
        <v>0</v>
      </c>
      <c r="AF24" s="264">
        <f>'SCH B2 &amp; B3 (prior yr)'!J24</f>
        <v>0</v>
      </c>
      <c r="AG24" s="265">
        <f t="shared" si="14"/>
        <v>0</v>
      </c>
      <c r="AH24" s="230" t="str">
        <f t="shared" si="15"/>
        <v/>
      </c>
      <c r="AI24" s="264">
        <f>'SCH B2 &amp; B3'!K24</f>
        <v>0</v>
      </c>
      <c r="AJ24" s="264">
        <f>'SCH B2 &amp; B3 (prior yr)'!K24</f>
        <v>0</v>
      </c>
      <c r="AK24" s="265">
        <f t="shared" si="16"/>
        <v>0</v>
      </c>
      <c r="AL24" s="230" t="str">
        <f t="shared" si="17"/>
        <v/>
      </c>
      <c r="AM24" s="264">
        <f>'SCH B2 &amp; B3'!L24</f>
        <v>0</v>
      </c>
      <c r="AN24" s="264">
        <f>'SCH B2 &amp; B3 (prior yr)'!L24</f>
        <v>0</v>
      </c>
      <c r="AO24" s="265">
        <f t="shared" si="18"/>
        <v>0</v>
      </c>
      <c r="AP24" s="230" t="str">
        <f t="shared" si="19"/>
        <v/>
      </c>
      <c r="AQ24" s="264">
        <f>'SCH B2 &amp; B3'!M24</f>
        <v>0</v>
      </c>
      <c r="AR24" s="264">
        <f>'SCH B2 &amp; B3 (prior yr)'!M24</f>
        <v>0</v>
      </c>
      <c r="AS24" s="265">
        <f t="shared" si="20"/>
        <v>0</v>
      </c>
      <c r="AT24" s="230" t="str">
        <f t="shared" si="21"/>
        <v/>
      </c>
      <c r="AU24" s="264">
        <f>'SCH B2 &amp; B3'!N24</f>
        <v>0</v>
      </c>
      <c r="AV24" s="264">
        <f>'SCH B2 &amp; B3 (prior yr)'!N24</f>
        <v>0</v>
      </c>
      <c r="AW24" s="265">
        <f t="shared" si="22"/>
        <v>0</v>
      </c>
      <c r="AX24" s="230" t="str">
        <f t="shared" si="23"/>
        <v/>
      </c>
      <c r="AY24" s="264">
        <f>'SCH B2 &amp; B3'!O24</f>
        <v>0</v>
      </c>
      <c r="AZ24" s="264">
        <f>'SCH B2 &amp; B3 (prior yr)'!O24</f>
        <v>0</v>
      </c>
      <c r="BA24" s="265">
        <f t="shared" si="24"/>
        <v>0</v>
      </c>
      <c r="BB24" s="230" t="str">
        <f t="shared" si="25"/>
        <v/>
      </c>
      <c r="BC24" s="266">
        <f t="shared" si="26"/>
        <v>0</v>
      </c>
      <c r="BD24" s="266">
        <f t="shared" si="41"/>
        <v>0</v>
      </c>
      <c r="BE24" s="266">
        <f t="shared" si="42"/>
        <v>0</v>
      </c>
      <c r="BF24" s="230" t="str">
        <f t="shared" si="43"/>
        <v/>
      </c>
      <c r="BG24" s="264">
        <f>'SCH B2 &amp; B3'!P24</f>
        <v>0</v>
      </c>
      <c r="BH24" s="264">
        <f>'SCH B2 &amp; B3 (prior yr)'!P24</f>
        <v>0</v>
      </c>
      <c r="BI24" s="265">
        <f t="shared" si="27"/>
        <v>0</v>
      </c>
      <c r="BJ24" s="230" t="str">
        <f t="shared" si="28"/>
        <v/>
      </c>
      <c r="BK24" s="264">
        <f>'SCH B2 &amp; B3'!Q24</f>
        <v>0</v>
      </c>
      <c r="BL24" s="264">
        <f>'SCH B2 &amp; B3 (prior yr)'!Q24</f>
        <v>0</v>
      </c>
      <c r="BM24" s="265">
        <f t="shared" si="29"/>
        <v>0</v>
      </c>
      <c r="BN24" s="230" t="str">
        <f t="shared" si="30"/>
        <v/>
      </c>
      <c r="BO24" s="264">
        <f>'SCH B2 &amp; B3'!R24</f>
        <v>0</v>
      </c>
      <c r="BP24" s="264">
        <f>'SCH B2 &amp; B3 (prior yr)'!R24</f>
        <v>0</v>
      </c>
      <c r="BQ24" s="265">
        <f t="shared" si="31"/>
        <v>0</v>
      </c>
      <c r="BR24" s="230" t="str">
        <f t="shared" si="32"/>
        <v/>
      </c>
      <c r="BS24" s="264">
        <f>'SCH B2 &amp; B3'!S24</f>
        <v>0</v>
      </c>
      <c r="BT24" s="264">
        <f>'SCH B2 &amp; B3 (prior yr)'!S24</f>
        <v>0</v>
      </c>
      <c r="BU24" s="265">
        <f t="shared" si="33"/>
        <v>0</v>
      </c>
      <c r="BV24" s="230" t="str">
        <f t="shared" si="34"/>
        <v/>
      </c>
      <c r="BW24" s="264">
        <f>'SCH B2 &amp; B3'!T24</f>
        <v>0</v>
      </c>
      <c r="BX24" s="264">
        <f>'SCH B2 &amp; B3 (prior yr)'!T24</f>
        <v>0</v>
      </c>
      <c r="BY24" s="265">
        <f t="shared" si="35"/>
        <v>0</v>
      </c>
      <c r="BZ24" s="230" t="str">
        <f t="shared" si="36"/>
        <v/>
      </c>
      <c r="CA24" s="232">
        <f t="shared" si="37"/>
        <v>0</v>
      </c>
      <c r="CB24" s="232">
        <f t="shared" si="38"/>
        <v>0</v>
      </c>
      <c r="CC24" s="265">
        <f t="shared" si="39"/>
        <v>0</v>
      </c>
      <c r="CD24" s="230" t="str">
        <f t="shared" si="40"/>
        <v/>
      </c>
    </row>
    <row r="25" spans="1:82" ht="20.100000000000001" customHeight="1" x14ac:dyDescent="0.2">
      <c r="A25" s="33">
        <v>14</v>
      </c>
      <c r="B25" s="30" t="s">
        <v>132</v>
      </c>
      <c r="C25" s="264">
        <f>'SCH B2 &amp; B3'!C25</f>
        <v>0</v>
      </c>
      <c r="D25" s="264">
        <f>'SCH B2 &amp; B3 (prior yr)'!C25</f>
        <v>0</v>
      </c>
      <c r="E25" s="265">
        <f t="shared" si="0"/>
        <v>0</v>
      </c>
      <c r="F25" s="230" t="str">
        <f t="shared" si="1"/>
        <v/>
      </c>
      <c r="G25" s="264">
        <f>'SCH B2 &amp; B3'!D25</f>
        <v>0</v>
      </c>
      <c r="H25" s="264">
        <f>'SCH B2 &amp; B3 (prior yr)'!D25</f>
        <v>0</v>
      </c>
      <c r="I25" s="265">
        <f t="shared" si="2"/>
        <v>0</v>
      </c>
      <c r="J25" s="230" t="str">
        <f t="shared" si="3"/>
        <v/>
      </c>
      <c r="K25" s="264">
        <f>'SCH B2 &amp; B3'!E25</f>
        <v>0</v>
      </c>
      <c r="L25" s="264">
        <f>'SCH B2 &amp; B3 (prior yr)'!E25</f>
        <v>0</v>
      </c>
      <c r="M25" s="265">
        <f t="shared" si="4"/>
        <v>0</v>
      </c>
      <c r="N25" s="230" t="str">
        <f t="shared" si="5"/>
        <v/>
      </c>
      <c r="O25" s="264">
        <f>'SCH B2 &amp; B3'!F25</f>
        <v>0</v>
      </c>
      <c r="P25" s="264">
        <f>'SCH B2 &amp; B3 (prior yr)'!F25</f>
        <v>0</v>
      </c>
      <c r="Q25" s="265">
        <f t="shared" si="6"/>
        <v>0</v>
      </c>
      <c r="R25" s="230" t="str">
        <f t="shared" si="7"/>
        <v/>
      </c>
      <c r="S25" s="264">
        <f>'SCH B2 &amp; B3'!G25</f>
        <v>0</v>
      </c>
      <c r="T25" s="264">
        <f>'SCH B2 &amp; B3 (prior yr)'!G25</f>
        <v>0</v>
      </c>
      <c r="U25" s="265">
        <f t="shared" si="8"/>
        <v>0</v>
      </c>
      <c r="V25" s="230" t="str">
        <f t="shared" si="9"/>
        <v/>
      </c>
      <c r="W25" s="264">
        <f>'SCH B2 &amp; B3'!H25</f>
        <v>0</v>
      </c>
      <c r="X25" s="264">
        <f>'SCH B2 &amp; B3 (prior yr)'!H25</f>
        <v>0</v>
      </c>
      <c r="Y25" s="265">
        <f t="shared" si="10"/>
        <v>0</v>
      </c>
      <c r="Z25" s="230" t="str">
        <f t="shared" si="11"/>
        <v/>
      </c>
      <c r="AA25" s="264">
        <f>'SCH B2 &amp; B3'!I25</f>
        <v>0</v>
      </c>
      <c r="AB25" s="264">
        <f>'SCH B2 &amp; B3 (prior yr)'!I25</f>
        <v>0</v>
      </c>
      <c r="AC25" s="265">
        <f t="shared" si="12"/>
        <v>0</v>
      </c>
      <c r="AD25" s="230" t="str">
        <f t="shared" si="13"/>
        <v/>
      </c>
      <c r="AE25" s="264">
        <f>'SCH B2 &amp; B3'!J25</f>
        <v>0</v>
      </c>
      <c r="AF25" s="264">
        <f>'SCH B2 &amp; B3 (prior yr)'!J25</f>
        <v>0</v>
      </c>
      <c r="AG25" s="265">
        <f t="shared" si="14"/>
        <v>0</v>
      </c>
      <c r="AH25" s="230" t="str">
        <f t="shared" si="15"/>
        <v/>
      </c>
      <c r="AI25" s="264">
        <f>'SCH B2 &amp; B3'!K25</f>
        <v>0</v>
      </c>
      <c r="AJ25" s="264">
        <f>'SCH B2 &amp; B3 (prior yr)'!K25</f>
        <v>0</v>
      </c>
      <c r="AK25" s="265">
        <f t="shared" si="16"/>
        <v>0</v>
      </c>
      <c r="AL25" s="230" t="str">
        <f t="shared" si="17"/>
        <v/>
      </c>
      <c r="AM25" s="264">
        <f>'SCH B2 &amp; B3'!L25</f>
        <v>0</v>
      </c>
      <c r="AN25" s="264">
        <f>'SCH B2 &amp; B3 (prior yr)'!L25</f>
        <v>0</v>
      </c>
      <c r="AO25" s="265">
        <f t="shared" si="18"/>
        <v>0</v>
      </c>
      <c r="AP25" s="230" t="str">
        <f t="shared" si="19"/>
        <v/>
      </c>
      <c r="AQ25" s="264">
        <f>'SCH B2 &amp; B3'!M25</f>
        <v>0</v>
      </c>
      <c r="AR25" s="264">
        <f>'SCH B2 &amp; B3 (prior yr)'!M25</f>
        <v>0</v>
      </c>
      <c r="AS25" s="265">
        <f t="shared" si="20"/>
        <v>0</v>
      </c>
      <c r="AT25" s="230" t="str">
        <f t="shared" si="21"/>
        <v/>
      </c>
      <c r="AU25" s="264">
        <f>'SCH B2 &amp; B3'!N25</f>
        <v>0</v>
      </c>
      <c r="AV25" s="264">
        <f>'SCH B2 &amp; B3 (prior yr)'!N25</f>
        <v>0</v>
      </c>
      <c r="AW25" s="265">
        <f t="shared" si="22"/>
        <v>0</v>
      </c>
      <c r="AX25" s="230" t="str">
        <f t="shared" si="23"/>
        <v/>
      </c>
      <c r="AY25" s="264">
        <f>'SCH B2 &amp; B3'!O25</f>
        <v>0</v>
      </c>
      <c r="AZ25" s="264">
        <f>'SCH B2 &amp; B3 (prior yr)'!O25</f>
        <v>0</v>
      </c>
      <c r="BA25" s="265">
        <f t="shared" si="24"/>
        <v>0</v>
      </c>
      <c r="BB25" s="230" t="str">
        <f t="shared" si="25"/>
        <v/>
      </c>
      <c r="BC25" s="266">
        <f t="shared" si="26"/>
        <v>0</v>
      </c>
      <c r="BD25" s="266">
        <f t="shared" si="41"/>
        <v>0</v>
      </c>
      <c r="BE25" s="266">
        <f t="shared" si="42"/>
        <v>0</v>
      </c>
      <c r="BF25" s="230" t="str">
        <f t="shared" si="43"/>
        <v/>
      </c>
      <c r="BG25" s="264">
        <f>'SCH B2 &amp; B3'!P25</f>
        <v>0</v>
      </c>
      <c r="BH25" s="264">
        <f>'SCH B2 &amp; B3 (prior yr)'!P25</f>
        <v>0</v>
      </c>
      <c r="BI25" s="265">
        <f t="shared" si="27"/>
        <v>0</v>
      </c>
      <c r="BJ25" s="230" t="str">
        <f t="shared" si="28"/>
        <v/>
      </c>
      <c r="BK25" s="264">
        <f>'SCH B2 &amp; B3'!Q25</f>
        <v>0</v>
      </c>
      <c r="BL25" s="264">
        <f>'SCH B2 &amp; B3 (prior yr)'!Q25</f>
        <v>0</v>
      </c>
      <c r="BM25" s="265">
        <f t="shared" si="29"/>
        <v>0</v>
      </c>
      <c r="BN25" s="230" t="str">
        <f t="shared" si="30"/>
        <v/>
      </c>
      <c r="BO25" s="264">
        <f>'SCH B2 &amp; B3'!R25</f>
        <v>0</v>
      </c>
      <c r="BP25" s="264">
        <f>'SCH B2 &amp; B3 (prior yr)'!R25</f>
        <v>0</v>
      </c>
      <c r="BQ25" s="265">
        <f t="shared" si="31"/>
        <v>0</v>
      </c>
      <c r="BR25" s="230" t="str">
        <f t="shared" si="32"/>
        <v/>
      </c>
      <c r="BS25" s="264">
        <f>'SCH B2 &amp; B3'!S25</f>
        <v>0</v>
      </c>
      <c r="BT25" s="264">
        <f>'SCH B2 &amp; B3 (prior yr)'!S25</f>
        <v>0</v>
      </c>
      <c r="BU25" s="265">
        <f t="shared" si="33"/>
        <v>0</v>
      </c>
      <c r="BV25" s="230" t="str">
        <f t="shared" si="34"/>
        <v/>
      </c>
      <c r="BW25" s="264">
        <f>'SCH B2 &amp; B3'!T25</f>
        <v>0</v>
      </c>
      <c r="BX25" s="264">
        <f>'SCH B2 &amp; B3 (prior yr)'!T25</f>
        <v>0</v>
      </c>
      <c r="BY25" s="265">
        <f t="shared" si="35"/>
        <v>0</v>
      </c>
      <c r="BZ25" s="230" t="str">
        <f t="shared" si="36"/>
        <v/>
      </c>
      <c r="CA25" s="232">
        <f t="shared" si="37"/>
        <v>0</v>
      </c>
      <c r="CB25" s="232">
        <f t="shared" si="38"/>
        <v>0</v>
      </c>
      <c r="CC25" s="265">
        <f t="shared" si="39"/>
        <v>0</v>
      </c>
      <c r="CD25" s="230" t="str">
        <f t="shared" si="40"/>
        <v/>
      </c>
    </row>
    <row r="26" spans="1:82" ht="20.100000000000001" customHeight="1" x14ac:dyDescent="0.2">
      <c r="A26" s="33">
        <v>15</v>
      </c>
      <c r="B26" s="30" t="s">
        <v>133</v>
      </c>
      <c r="C26" s="264">
        <f>'SCH B2 &amp; B3'!C26</f>
        <v>0</v>
      </c>
      <c r="D26" s="264">
        <f>'SCH B2 &amp; B3 (prior yr)'!C26</f>
        <v>0</v>
      </c>
      <c r="E26" s="265">
        <f t="shared" si="0"/>
        <v>0</v>
      </c>
      <c r="F26" s="230" t="str">
        <f t="shared" si="1"/>
        <v/>
      </c>
      <c r="G26" s="264">
        <f>'SCH B2 &amp; B3'!D26</f>
        <v>0</v>
      </c>
      <c r="H26" s="264">
        <f>'SCH B2 &amp; B3 (prior yr)'!D26</f>
        <v>0</v>
      </c>
      <c r="I26" s="265">
        <f t="shared" si="2"/>
        <v>0</v>
      </c>
      <c r="J26" s="230" t="str">
        <f t="shared" si="3"/>
        <v/>
      </c>
      <c r="K26" s="264">
        <f>'SCH B2 &amp; B3'!E26</f>
        <v>0</v>
      </c>
      <c r="L26" s="264">
        <f>'SCH B2 &amp; B3 (prior yr)'!E26</f>
        <v>0</v>
      </c>
      <c r="M26" s="265">
        <f t="shared" si="4"/>
        <v>0</v>
      </c>
      <c r="N26" s="230" t="str">
        <f t="shared" si="5"/>
        <v/>
      </c>
      <c r="O26" s="264">
        <f>'SCH B2 &amp; B3'!F26</f>
        <v>0</v>
      </c>
      <c r="P26" s="264">
        <f>'SCH B2 &amp; B3 (prior yr)'!F26</f>
        <v>0</v>
      </c>
      <c r="Q26" s="265">
        <f t="shared" si="6"/>
        <v>0</v>
      </c>
      <c r="R26" s="230" t="str">
        <f t="shared" si="7"/>
        <v/>
      </c>
      <c r="S26" s="264">
        <f>'SCH B2 &amp; B3'!G26</f>
        <v>0</v>
      </c>
      <c r="T26" s="264">
        <f>'SCH B2 &amp; B3 (prior yr)'!G26</f>
        <v>0</v>
      </c>
      <c r="U26" s="265">
        <f t="shared" si="8"/>
        <v>0</v>
      </c>
      <c r="V26" s="230" t="str">
        <f t="shared" si="9"/>
        <v/>
      </c>
      <c r="W26" s="264">
        <f>'SCH B2 &amp; B3'!H26</f>
        <v>0</v>
      </c>
      <c r="X26" s="264">
        <f>'SCH B2 &amp; B3 (prior yr)'!H26</f>
        <v>0</v>
      </c>
      <c r="Y26" s="265">
        <f t="shared" si="10"/>
        <v>0</v>
      </c>
      <c r="Z26" s="230" t="str">
        <f t="shared" si="11"/>
        <v/>
      </c>
      <c r="AA26" s="264">
        <f>'SCH B2 &amp; B3'!I26</f>
        <v>0</v>
      </c>
      <c r="AB26" s="264">
        <f>'SCH B2 &amp; B3 (prior yr)'!I26</f>
        <v>0</v>
      </c>
      <c r="AC26" s="265">
        <f t="shared" si="12"/>
        <v>0</v>
      </c>
      <c r="AD26" s="230" t="str">
        <f t="shared" si="13"/>
        <v/>
      </c>
      <c r="AE26" s="264">
        <f>'SCH B2 &amp; B3'!J26</f>
        <v>0</v>
      </c>
      <c r="AF26" s="264">
        <f>'SCH B2 &amp; B3 (prior yr)'!J26</f>
        <v>0</v>
      </c>
      <c r="AG26" s="265">
        <f t="shared" si="14"/>
        <v>0</v>
      </c>
      <c r="AH26" s="230" t="str">
        <f t="shared" si="15"/>
        <v/>
      </c>
      <c r="AI26" s="264">
        <f>'SCH B2 &amp; B3'!K26</f>
        <v>0</v>
      </c>
      <c r="AJ26" s="264">
        <f>'SCH B2 &amp; B3 (prior yr)'!K26</f>
        <v>0</v>
      </c>
      <c r="AK26" s="265">
        <f t="shared" si="16"/>
        <v>0</v>
      </c>
      <c r="AL26" s="230" t="str">
        <f t="shared" si="17"/>
        <v/>
      </c>
      <c r="AM26" s="264">
        <f>'SCH B2 &amp; B3'!L26</f>
        <v>0</v>
      </c>
      <c r="AN26" s="264">
        <f>'SCH B2 &amp; B3 (prior yr)'!L26</f>
        <v>0</v>
      </c>
      <c r="AO26" s="265">
        <f t="shared" si="18"/>
        <v>0</v>
      </c>
      <c r="AP26" s="230" t="str">
        <f t="shared" si="19"/>
        <v/>
      </c>
      <c r="AQ26" s="264">
        <f>'SCH B2 &amp; B3'!M26</f>
        <v>0</v>
      </c>
      <c r="AR26" s="264">
        <f>'SCH B2 &amp; B3 (prior yr)'!M26</f>
        <v>0</v>
      </c>
      <c r="AS26" s="265">
        <f t="shared" si="20"/>
        <v>0</v>
      </c>
      <c r="AT26" s="230" t="str">
        <f t="shared" si="21"/>
        <v/>
      </c>
      <c r="AU26" s="264">
        <f>'SCH B2 &amp; B3'!N26</f>
        <v>0</v>
      </c>
      <c r="AV26" s="264">
        <f>'SCH B2 &amp; B3 (prior yr)'!N26</f>
        <v>0</v>
      </c>
      <c r="AW26" s="265">
        <f t="shared" si="22"/>
        <v>0</v>
      </c>
      <c r="AX26" s="230" t="str">
        <f t="shared" si="23"/>
        <v/>
      </c>
      <c r="AY26" s="264">
        <f>'SCH B2 &amp; B3'!O26</f>
        <v>0</v>
      </c>
      <c r="AZ26" s="264">
        <f>'SCH B2 &amp; B3 (prior yr)'!O26</f>
        <v>0</v>
      </c>
      <c r="BA26" s="265">
        <f t="shared" si="24"/>
        <v>0</v>
      </c>
      <c r="BB26" s="230" t="str">
        <f t="shared" si="25"/>
        <v/>
      </c>
      <c r="BC26" s="266">
        <f t="shared" si="26"/>
        <v>0</v>
      </c>
      <c r="BD26" s="266">
        <f t="shared" si="41"/>
        <v>0</v>
      </c>
      <c r="BE26" s="266">
        <f t="shared" si="42"/>
        <v>0</v>
      </c>
      <c r="BF26" s="230" t="str">
        <f t="shared" si="43"/>
        <v/>
      </c>
      <c r="BG26" s="264">
        <f>'SCH B2 &amp; B3'!P26</f>
        <v>0</v>
      </c>
      <c r="BH26" s="264">
        <f>'SCH B2 &amp; B3 (prior yr)'!P26</f>
        <v>0</v>
      </c>
      <c r="BI26" s="265">
        <f t="shared" si="27"/>
        <v>0</v>
      </c>
      <c r="BJ26" s="230" t="str">
        <f t="shared" si="28"/>
        <v/>
      </c>
      <c r="BK26" s="264">
        <f>'SCH B2 &amp; B3'!Q26</f>
        <v>0</v>
      </c>
      <c r="BL26" s="264">
        <f>'SCH B2 &amp; B3 (prior yr)'!Q26</f>
        <v>0</v>
      </c>
      <c r="BM26" s="265">
        <f t="shared" si="29"/>
        <v>0</v>
      </c>
      <c r="BN26" s="230" t="str">
        <f t="shared" si="30"/>
        <v/>
      </c>
      <c r="BO26" s="264">
        <f>'SCH B2 &amp; B3'!R26</f>
        <v>0</v>
      </c>
      <c r="BP26" s="264">
        <f>'SCH B2 &amp; B3 (prior yr)'!R26</f>
        <v>0</v>
      </c>
      <c r="BQ26" s="265">
        <f t="shared" si="31"/>
        <v>0</v>
      </c>
      <c r="BR26" s="230" t="str">
        <f t="shared" si="32"/>
        <v/>
      </c>
      <c r="BS26" s="264">
        <f>'SCH B2 &amp; B3'!S26</f>
        <v>0</v>
      </c>
      <c r="BT26" s="264">
        <f>'SCH B2 &amp; B3 (prior yr)'!S26</f>
        <v>0</v>
      </c>
      <c r="BU26" s="265">
        <f t="shared" si="33"/>
        <v>0</v>
      </c>
      <c r="BV26" s="230" t="str">
        <f t="shared" si="34"/>
        <v/>
      </c>
      <c r="BW26" s="264">
        <f>'SCH B2 &amp; B3'!T26</f>
        <v>0</v>
      </c>
      <c r="BX26" s="264">
        <f>'SCH B2 &amp; B3 (prior yr)'!T26</f>
        <v>0</v>
      </c>
      <c r="BY26" s="265">
        <f t="shared" si="35"/>
        <v>0</v>
      </c>
      <c r="BZ26" s="230" t="str">
        <f t="shared" si="36"/>
        <v/>
      </c>
      <c r="CA26" s="232">
        <f t="shared" si="37"/>
        <v>0</v>
      </c>
      <c r="CB26" s="232">
        <f t="shared" si="38"/>
        <v>0</v>
      </c>
      <c r="CC26" s="265">
        <f t="shared" si="39"/>
        <v>0</v>
      </c>
      <c r="CD26" s="230" t="str">
        <f t="shared" si="40"/>
        <v/>
      </c>
    </row>
    <row r="27" spans="1:82" ht="20.100000000000001" customHeight="1" x14ac:dyDescent="0.2">
      <c r="A27" s="33">
        <v>16</v>
      </c>
      <c r="B27" s="30" t="s">
        <v>134</v>
      </c>
      <c r="C27" s="264">
        <f>'SCH B2 &amp; B3'!C27</f>
        <v>0</v>
      </c>
      <c r="D27" s="264">
        <f>'SCH B2 &amp; B3 (prior yr)'!C27</f>
        <v>0</v>
      </c>
      <c r="E27" s="265">
        <f t="shared" si="0"/>
        <v>0</v>
      </c>
      <c r="F27" s="230" t="str">
        <f t="shared" si="1"/>
        <v/>
      </c>
      <c r="G27" s="264">
        <f>'SCH B2 &amp; B3'!D27</f>
        <v>0</v>
      </c>
      <c r="H27" s="264">
        <f>'SCH B2 &amp; B3 (prior yr)'!D27</f>
        <v>0</v>
      </c>
      <c r="I27" s="265">
        <f t="shared" si="2"/>
        <v>0</v>
      </c>
      <c r="J27" s="230" t="str">
        <f t="shared" si="3"/>
        <v/>
      </c>
      <c r="K27" s="264">
        <f>'SCH B2 &amp; B3'!E27</f>
        <v>0</v>
      </c>
      <c r="L27" s="264">
        <f>'SCH B2 &amp; B3 (prior yr)'!E27</f>
        <v>0</v>
      </c>
      <c r="M27" s="265">
        <f t="shared" si="4"/>
        <v>0</v>
      </c>
      <c r="N27" s="230" t="str">
        <f t="shared" si="5"/>
        <v/>
      </c>
      <c r="O27" s="264">
        <f>'SCH B2 &amp; B3'!F27</f>
        <v>0</v>
      </c>
      <c r="P27" s="264">
        <f>'SCH B2 &amp; B3 (prior yr)'!F27</f>
        <v>0</v>
      </c>
      <c r="Q27" s="265">
        <f t="shared" si="6"/>
        <v>0</v>
      </c>
      <c r="R27" s="230" t="str">
        <f t="shared" si="7"/>
        <v/>
      </c>
      <c r="S27" s="264">
        <f>'SCH B2 &amp; B3'!G27</f>
        <v>0</v>
      </c>
      <c r="T27" s="264">
        <f>'SCH B2 &amp; B3 (prior yr)'!G27</f>
        <v>0</v>
      </c>
      <c r="U27" s="265">
        <f t="shared" si="8"/>
        <v>0</v>
      </c>
      <c r="V27" s="230" t="str">
        <f t="shared" si="9"/>
        <v/>
      </c>
      <c r="W27" s="264">
        <f>'SCH B2 &amp; B3'!H27</f>
        <v>0</v>
      </c>
      <c r="X27" s="264">
        <f>'SCH B2 &amp; B3 (prior yr)'!H27</f>
        <v>0</v>
      </c>
      <c r="Y27" s="265">
        <f t="shared" si="10"/>
        <v>0</v>
      </c>
      <c r="Z27" s="230" t="str">
        <f t="shared" si="11"/>
        <v/>
      </c>
      <c r="AA27" s="264">
        <f>'SCH B2 &amp; B3'!I27</f>
        <v>0</v>
      </c>
      <c r="AB27" s="264">
        <f>'SCH B2 &amp; B3 (prior yr)'!I27</f>
        <v>0</v>
      </c>
      <c r="AC27" s="265">
        <f t="shared" si="12"/>
        <v>0</v>
      </c>
      <c r="AD27" s="230" t="str">
        <f t="shared" si="13"/>
        <v/>
      </c>
      <c r="AE27" s="264">
        <f>'SCH B2 &amp; B3'!J27</f>
        <v>0</v>
      </c>
      <c r="AF27" s="264">
        <f>'SCH B2 &amp; B3 (prior yr)'!J27</f>
        <v>0</v>
      </c>
      <c r="AG27" s="265">
        <f t="shared" si="14"/>
        <v>0</v>
      </c>
      <c r="AH27" s="230" t="str">
        <f t="shared" si="15"/>
        <v/>
      </c>
      <c r="AI27" s="264">
        <f>'SCH B2 &amp; B3'!K27</f>
        <v>0</v>
      </c>
      <c r="AJ27" s="264">
        <f>'SCH B2 &amp; B3 (prior yr)'!K27</f>
        <v>0</v>
      </c>
      <c r="AK27" s="265">
        <f t="shared" si="16"/>
        <v>0</v>
      </c>
      <c r="AL27" s="230" t="str">
        <f t="shared" si="17"/>
        <v/>
      </c>
      <c r="AM27" s="264">
        <f>'SCH B2 &amp; B3'!L27</f>
        <v>0</v>
      </c>
      <c r="AN27" s="264">
        <f>'SCH B2 &amp; B3 (prior yr)'!L27</f>
        <v>0</v>
      </c>
      <c r="AO27" s="265">
        <f t="shared" si="18"/>
        <v>0</v>
      </c>
      <c r="AP27" s="230" t="str">
        <f t="shared" si="19"/>
        <v/>
      </c>
      <c r="AQ27" s="264">
        <f>'SCH B2 &amp; B3'!M27</f>
        <v>0</v>
      </c>
      <c r="AR27" s="264">
        <f>'SCH B2 &amp; B3 (prior yr)'!M27</f>
        <v>0</v>
      </c>
      <c r="AS27" s="265">
        <f t="shared" si="20"/>
        <v>0</v>
      </c>
      <c r="AT27" s="230" t="str">
        <f t="shared" si="21"/>
        <v/>
      </c>
      <c r="AU27" s="264">
        <f>'SCH B2 &amp; B3'!N27</f>
        <v>0</v>
      </c>
      <c r="AV27" s="264">
        <f>'SCH B2 &amp; B3 (prior yr)'!N27</f>
        <v>0</v>
      </c>
      <c r="AW27" s="265">
        <f t="shared" si="22"/>
        <v>0</v>
      </c>
      <c r="AX27" s="230" t="str">
        <f t="shared" si="23"/>
        <v/>
      </c>
      <c r="AY27" s="264">
        <f>'SCH B2 &amp; B3'!O27</f>
        <v>0</v>
      </c>
      <c r="AZ27" s="264">
        <f>'SCH B2 &amp; B3 (prior yr)'!O27</f>
        <v>0</v>
      </c>
      <c r="BA27" s="265">
        <f t="shared" si="24"/>
        <v>0</v>
      </c>
      <c r="BB27" s="230" t="str">
        <f t="shared" si="25"/>
        <v/>
      </c>
      <c r="BC27" s="266">
        <f t="shared" si="26"/>
        <v>0</v>
      </c>
      <c r="BD27" s="266">
        <f t="shared" si="41"/>
        <v>0</v>
      </c>
      <c r="BE27" s="266">
        <f t="shared" si="42"/>
        <v>0</v>
      </c>
      <c r="BF27" s="230" t="str">
        <f t="shared" si="43"/>
        <v/>
      </c>
      <c r="BG27" s="264">
        <f>'SCH B2 &amp; B3'!P27</f>
        <v>0</v>
      </c>
      <c r="BH27" s="264">
        <f>'SCH B2 &amp; B3 (prior yr)'!P27</f>
        <v>0</v>
      </c>
      <c r="BI27" s="265">
        <f t="shared" si="27"/>
        <v>0</v>
      </c>
      <c r="BJ27" s="230" t="str">
        <f t="shared" si="28"/>
        <v/>
      </c>
      <c r="BK27" s="264">
        <f>'SCH B2 &amp; B3'!Q27</f>
        <v>0</v>
      </c>
      <c r="BL27" s="264">
        <f>'SCH B2 &amp; B3 (prior yr)'!Q27</f>
        <v>0</v>
      </c>
      <c r="BM27" s="265">
        <f t="shared" si="29"/>
        <v>0</v>
      </c>
      <c r="BN27" s="230" t="str">
        <f t="shared" si="30"/>
        <v/>
      </c>
      <c r="BO27" s="264">
        <f>'SCH B2 &amp; B3'!R27</f>
        <v>0</v>
      </c>
      <c r="BP27" s="264">
        <f>'SCH B2 &amp; B3 (prior yr)'!R27</f>
        <v>0</v>
      </c>
      <c r="BQ27" s="265">
        <f t="shared" si="31"/>
        <v>0</v>
      </c>
      <c r="BR27" s="230" t="str">
        <f t="shared" si="32"/>
        <v/>
      </c>
      <c r="BS27" s="264">
        <f>'SCH B2 &amp; B3'!S27</f>
        <v>0</v>
      </c>
      <c r="BT27" s="264">
        <f>'SCH B2 &amp; B3 (prior yr)'!S27</f>
        <v>0</v>
      </c>
      <c r="BU27" s="265">
        <f t="shared" si="33"/>
        <v>0</v>
      </c>
      <c r="BV27" s="230" t="str">
        <f t="shared" si="34"/>
        <v/>
      </c>
      <c r="BW27" s="264">
        <f>'SCH B2 &amp; B3'!T27</f>
        <v>0</v>
      </c>
      <c r="BX27" s="264">
        <f>'SCH B2 &amp; B3 (prior yr)'!T27</f>
        <v>0</v>
      </c>
      <c r="BY27" s="265">
        <f t="shared" si="35"/>
        <v>0</v>
      </c>
      <c r="BZ27" s="230" t="str">
        <f t="shared" si="36"/>
        <v/>
      </c>
      <c r="CA27" s="232">
        <f t="shared" si="37"/>
        <v>0</v>
      </c>
      <c r="CB27" s="232">
        <f t="shared" si="38"/>
        <v>0</v>
      </c>
      <c r="CC27" s="265">
        <f t="shared" si="39"/>
        <v>0</v>
      </c>
      <c r="CD27" s="230" t="str">
        <f t="shared" si="40"/>
        <v/>
      </c>
    </row>
    <row r="28" spans="1:82" ht="20.100000000000001" customHeight="1" x14ac:dyDescent="0.2">
      <c r="A28" s="33">
        <v>17</v>
      </c>
      <c r="B28" s="30" t="s">
        <v>135</v>
      </c>
      <c r="C28" s="264">
        <f>'SCH B2 &amp; B3'!C28</f>
        <v>0</v>
      </c>
      <c r="D28" s="264">
        <f>'SCH B2 &amp; B3 (prior yr)'!C28</f>
        <v>0</v>
      </c>
      <c r="E28" s="265">
        <f t="shared" si="0"/>
        <v>0</v>
      </c>
      <c r="F28" s="230" t="str">
        <f t="shared" si="1"/>
        <v/>
      </c>
      <c r="G28" s="264">
        <f>'SCH B2 &amp; B3'!D28</f>
        <v>0</v>
      </c>
      <c r="H28" s="264">
        <f>'SCH B2 &amp; B3 (prior yr)'!D28</f>
        <v>0</v>
      </c>
      <c r="I28" s="265">
        <f t="shared" si="2"/>
        <v>0</v>
      </c>
      <c r="J28" s="230" t="str">
        <f t="shared" si="3"/>
        <v/>
      </c>
      <c r="K28" s="264">
        <f>'SCH B2 &amp; B3'!E28</f>
        <v>0</v>
      </c>
      <c r="L28" s="264">
        <f>'SCH B2 &amp; B3 (prior yr)'!E28</f>
        <v>0</v>
      </c>
      <c r="M28" s="265">
        <f t="shared" si="4"/>
        <v>0</v>
      </c>
      <c r="N28" s="230" t="str">
        <f t="shared" si="5"/>
        <v/>
      </c>
      <c r="O28" s="264">
        <f>'SCH B2 &amp; B3'!F28</f>
        <v>0</v>
      </c>
      <c r="P28" s="264">
        <f>'SCH B2 &amp; B3 (prior yr)'!F28</f>
        <v>0</v>
      </c>
      <c r="Q28" s="265">
        <f t="shared" si="6"/>
        <v>0</v>
      </c>
      <c r="R28" s="230" t="str">
        <f t="shared" si="7"/>
        <v/>
      </c>
      <c r="S28" s="264">
        <f>'SCH B2 &amp; B3'!G28</f>
        <v>0</v>
      </c>
      <c r="T28" s="264">
        <f>'SCH B2 &amp; B3 (prior yr)'!G28</f>
        <v>0</v>
      </c>
      <c r="U28" s="265">
        <f t="shared" si="8"/>
        <v>0</v>
      </c>
      <c r="V28" s="230" t="str">
        <f t="shared" si="9"/>
        <v/>
      </c>
      <c r="W28" s="264">
        <f>'SCH B2 &amp; B3'!H28</f>
        <v>0</v>
      </c>
      <c r="X28" s="264">
        <f>'SCH B2 &amp; B3 (prior yr)'!H28</f>
        <v>0</v>
      </c>
      <c r="Y28" s="265">
        <f t="shared" si="10"/>
        <v>0</v>
      </c>
      <c r="Z28" s="230" t="str">
        <f t="shared" si="11"/>
        <v/>
      </c>
      <c r="AA28" s="264">
        <f>'SCH B2 &amp; B3'!I28</f>
        <v>0</v>
      </c>
      <c r="AB28" s="264">
        <f>'SCH B2 &amp; B3 (prior yr)'!I28</f>
        <v>0</v>
      </c>
      <c r="AC28" s="265">
        <f t="shared" si="12"/>
        <v>0</v>
      </c>
      <c r="AD28" s="230" t="str">
        <f t="shared" si="13"/>
        <v/>
      </c>
      <c r="AE28" s="264">
        <f>'SCH B2 &amp; B3'!J28</f>
        <v>0</v>
      </c>
      <c r="AF28" s="264">
        <f>'SCH B2 &amp; B3 (prior yr)'!J28</f>
        <v>0</v>
      </c>
      <c r="AG28" s="265">
        <f t="shared" si="14"/>
        <v>0</v>
      </c>
      <c r="AH28" s="230" t="str">
        <f t="shared" si="15"/>
        <v/>
      </c>
      <c r="AI28" s="264">
        <f>'SCH B2 &amp; B3'!K28</f>
        <v>0</v>
      </c>
      <c r="AJ28" s="264">
        <f>'SCH B2 &amp; B3 (prior yr)'!K28</f>
        <v>0</v>
      </c>
      <c r="AK28" s="265">
        <f t="shared" si="16"/>
        <v>0</v>
      </c>
      <c r="AL28" s="230" t="str">
        <f t="shared" si="17"/>
        <v/>
      </c>
      <c r="AM28" s="264">
        <f>'SCH B2 &amp; B3'!L28</f>
        <v>0</v>
      </c>
      <c r="AN28" s="264">
        <f>'SCH B2 &amp; B3 (prior yr)'!L28</f>
        <v>0</v>
      </c>
      <c r="AO28" s="265">
        <f t="shared" si="18"/>
        <v>0</v>
      </c>
      <c r="AP28" s="230" t="str">
        <f t="shared" si="19"/>
        <v/>
      </c>
      <c r="AQ28" s="264">
        <f>'SCH B2 &amp; B3'!M28</f>
        <v>0</v>
      </c>
      <c r="AR28" s="264">
        <f>'SCH B2 &amp; B3 (prior yr)'!M28</f>
        <v>0</v>
      </c>
      <c r="AS28" s="265">
        <f t="shared" si="20"/>
        <v>0</v>
      </c>
      <c r="AT28" s="230" t="str">
        <f t="shared" si="21"/>
        <v/>
      </c>
      <c r="AU28" s="264">
        <f>'SCH B2 &amp; B3'!N28</f>
        <v>0</v>
      </c>
      <c r="AV28" s="264">
        <f>'SCH B2 &amp; B3 (prior yr)'!N28</f>
        <v>0</v>
      </c>
      <c r="AW28" s="265">
        <f t="shared" si="22"/>
        <v>0</v>
      </c>
      <c r="AX28" s="230" t="str">
        <f t="shared" si="23"/>
        <v/>
      </c>
      <c r="AY28" s="264">
        <f>'SCH B2 &amp; B3'!O28</f>
        <v>0</v>
      </c>
      <c r="AZ28" s="264">
        <f>'SCH B2 &amp; B3 (prior yr)'!O28</f>
        <v>0</v>
      </c>
      <c r="BA28" s="265">
        <f t="shared" si="24"/>
        <v>0</v>
      </c>
      <c r="BB28" s="230" t="str">
        <f t="shared" si="25"/>
        <v/>
      </c>
      <c r="BC28" s="266">
        <f t="shared" si="26"/>
        <v>0</v>
      </c>
      <c r="BD28" s="266">
        <f t="shared" si="41"/>
        <v>0</v>
      </c>
      <c r="BE28" s="266">
        <f t="shared" si="42"/>
        <v>0</v>
      </c>
      <c r="BF28" s="230" t="str">
        <f t="shared" si="43"/>
        <v/>
      </c>
      <c r="BG28" s="264">
        <f>'SCH B2 &amp; B3'!P28</f>
        <v>0</v>
      </c>
      <c r="BH28" s="264">
        <f>'SCH B2 &amp; B3 (prior yr)'!P28</f>
        <v>0</v>
      </c>
      <c r="BI28" s="265">
        <f t="shared" si="27"/>
        <v>0</v>
      </c>
      <c r="BJ28" s="230" t="str">
        <f t="shared" si="28"/>
        <v/>
      </c>
      <c r="BK28" s="264">
        <f>'SCH B2 &amp; B3'!Q28</f>
        <v>0</v>
      </c>
      <c r="BL28" s="264">
        <f>'SCH B2 &amp; B3 (prior yr)'!Q28</f>
        <v>0</v>
      </c>
      <c r="BM28" s="265">
        <f t="shared" si="29"/>
        <v>0</v>
      </c>
      <c r="BN28" s="230" t="str">
        <f t="shared" si="30"/>
        <v/>
      </c>
      <c r="BO28" s="264">
        <f>'SCH B2 &amp; B3'!R28</f>
        <v>0</v>
      </c>
      <c r="BP28" s="264">
        <f>'SCH B2 &amp; B3 (prior yr)'!R28</f>
        <v>0</v>
      </c>
      <c r="BQ28" s="265">
        <f t="shared" si="31"/>
        <v>0</v>
      </c>
      <c r="BR28" s="230" t="str">
        <f t="shared" si="32"/>
        <v/>
      </c>
      <c r="BS28" s="264">
        <f>'SCH B2 &amp; B3'!S28</f>
        <v>0</v>
      </c>
      <c r="BT28" s="264">
        <f>'SCH B2 &amp; B3 (prior yr)'!S28</f>
        <v>0</v>
      </c>
      <c r="BU28" s="265">
        <f t="shared" si="33"/>
        <v>0</v>
      </c>
      <c r="BV28" s="230" t="str">
        <f t="shared" si="34"/>
        <v/>
      </c>
      <c r="BW28" s="264">
        <f>'SCH B2 &amp; B3'!T28</f>
        <v>0</v>
      </c>
      <c r="BX28" s="264">
        <f>'SCH B2 &amp; B3 (prior yr)'!T28</f>
        <v>0</v>
      </c>
      <c r="BY28" s="265">
        <f t="shared" si="35"/>
        <v>0</v>
      </c>
      <c r="BZ28" s="230" t="str">
        <f t="shared" si="36"/>
        <v/>
      </c>
      <c r="CA28" s="232">
        <f t="shared" si="37"/>
        <v>0</v>
      </c>
      <c r="CB28" s="232">
        <f t="shared" si="38"/>
        <v>0</v>
      </c>
      <c r="CC28" s="265">
        <f t="shared" si="39"/>
        <v>0</v>
      </c>
      <c r="CD28" s="230" t="str">
        <f t="shared" si="40"/>
        <v/>
      </c>
    </row>
    <row r="29" spans="1:82" ht="20.100000000000001" customHeight="1" x14ac:dyDescent="0.2">
      <c r="A29" s="33">
        <v>18</v>
      </c>
      <c r="B29" s="30" t="s">
        <v>280</v>
      </c>
      <c r="C29" s="264">
        <f>'SCH B2 &amp; B3'!C29</f>
        <v>0</v>
      </c>
      <c r="D29" s="264">
        <f>'SCH B2 &amp; B3 (prior yr)'!C29</f>
        <v>0</v>
      </c>
      <c r="E29" s="265">
        <f t="shared" si="0"/>
        <v>0</v>
      </c>
      <c r="F29" s="230" t="str">
        <f t="shared" si="1"/>
        <v/>
      </c>
      <c r="G29" s="264">
        <f>'SCH B2 &amp; B3'!D29</f>
        <v>0</v>
      </c>
      <c r="H29" s="264">
        <f>'SCH B2 &amp; B3 (prior yr)'!D29</f>
        <v>0</v>
      </c>
      <c r="I29" s="265">
        <f t="shared" si="2"/>
        <v>0</v>
      </c>
      <c r="J29" s="230" t="str">
        <f t="shared" si="3"/>
        <v/>
      </c>
      <c r="K29" s="264">
        <f>'SCH B2 &amp; B3'!E29</f>
        <v>0</v>
      </c>
      <c r="L29" s="264">
        <f>'SCH B2 &amp; B3 (prior yr)'!E29</f>
        <v>0</v>
      </c>
      <c r="M29" s="265">
        <f t="shared" si="4"/>
        <v>0</v>
      </c>
      <c r="N29" s="230" t="str">
        <f t="shared" si="5"/>
        <v/>
      </c>
      <c r="O29" s="264">
        <f>'SCH B2 &amp; B3'!F29</f>
        <v>0</v>
      </c>
      <c r="P29" s="264">
        <f>'SCH B2 &amp; B3 (prior yr)'!F29</f>
        <v>0</v>
      </c>
      <c r="Q29" s="265">
        <f t="shared" si="6"/>
        <v>0</v>
      </c>
      <c r="R29" s="230" t="str">
        <f t="shared" si="7"/>
        <v/>
      </c>
      <c r="S29" s="264">
        <f>'SCH B2 &amp; B3'!G29</f>
        <v>0</v>
      </c>
      <c r="T29" s="264">
        <f>'SCH B2 &amp; B3 (prior yr)'!G29</f>
        <v>0</v>
      </c>
      <c r="U29" s="265">
        <f t="shared" si="8"/>
        <v>0</v>
      </c>
      <c r="V29" s="230" t="str">
        <f t="shared" si="9"/>
        <v/>
      </c>
      <c r="W29" s="264">
        <f>'SCH B2 &amp; B3'!H29</f>
        <v>0</v>
      </c>
      <c r="X29" s="264">
        <f>'SCH B2 &amp; B3 (prior yr)'!H29</f>
        <v>0</v>
      </c>
      <c r="Y29" s="265">
        <f t="shared" si="10"/>
        <v>0</v>
      </c>
      <c r="Z29" s="230" t="str">
        <f t="shared" si="11"/>
        <v/>
      </c>
      <c r="AA29" s="264">
        <f>'SCH B2 &amp; B3'!I29</f>
        <v>0</v>
      </c>
      <c r="AB29" s="264">
        <f>'SCH B2 &amp; B3 (prior yr)'!I29</f>
        <v>0</v>
      </c>
      <c r="AC29" s="265">
        <f t="shared" si="12"/>
        <v>0</v>
      </c>
      <c r="AD29" s="230" t="str">
        <f t="shared" si="13"/>
        <v/>
      </c>
      <c r="AE29" s="264">
        <f>'SCH B2 &amp; B3'!J29</f>
        <v>0</v>
      </c>
      <c r="AF29" s="264">
        <f>'SCH B2 &amp; B3 (prior yr)'!J29</f>
        <v>0</v>
      </c>
      <c r="AG29" s="265">
        <f t="shared" si="14"/>
        <v>0</v>
      </c>
      <c r="AH29" s="230" t="str">
        <f t="shared" si="15"/>
        <v/>
      </c>
      <c r="AI29" s="264">
        <f>'SCH B2 &amp; B3'!K29</f>
        <v>0</v>
      </c>
      <c r="AJ29" s="264">
        <f>'SCH B2 &amp; B3 (prior yr)'!K29</f>
        <v>0</v>
      </c>
      <c r="AK29" s="265">
        <f t="shared" si="16"/>
        <v>0</v>
      </c>
      <c r="AL29" s="230" t="str">
        <f t="shared" si="17"/>
        <v/>
      </c>
      <c r="AM29" s="264">
        <f>'SCH B2 &amp; B3'!L29</f>
        <v>0</v>
      </c>
      <c r="AN29" s="264">
        <f>'SCH B2 &amp; B3 (prior yr)'!L29</f>
        <v>0</v>
      </c>
      <c r="AO29" s="265">
        <f t="shared" si="18"/>
        <v>0</v>
      </c>
      <c r="AP29" s="230" t="str">
        <f t="shared" si="19"/>
        <v/>
      </c>
      <c r="AQ29" s="264">
        <f>'SCH B2 &amp; B3'!M29</f>
        <v>0</v>
      </c>
      <c r="AR29" s="264">
        <f>'SCH B2 &amp; B3 (prior yr)'!M29</f>
        <v>0</v>
      </c>
      <c r="AS29" s="265">
        <f t="shared" si="20"/>
        <v>0</v>
      </c>
      <c r="AT29" s="230" t="str">
        <f t="shared" si="21"/>
        <v/>
      </c>
      <c r="AU29" s="264">
        <f>'SCH B2 &amp; B3'!N29</f>
        <v>0</v>
      </c>
      <c r="AV29" s="264">
        <f>'SCH B2 &amp; B3 (prior yr)'!N29</f>
        <v>0</v>
      </c>
      <c r="AW29" s="265">
        <f t="shared" si="22"/>
        <v>0</v>
      </c>
      <c r="AX29" s="230" t="str">
        <f t="shared" si="23"/>
        <v/>
      </c>
      <c r="AY29" s="264">
        <f>'SCH B2 &amp; B3'!O29</f>
        <v>0</v>
      </c>
      <c r="AZ29" s="264">
        <f>'SCH B2 &amp; B3 (prior yr)'!O29</f>
        <v>0</v>
      </c>
      <c r="BA29" s="265">
        <f t="shared" si="24"/>
        <v>0</v>
      </c>
      <c r="BB29" s="230" t="str">
        <f t="shared" si="25"/>
        <v/>
      </c>
      <c r="BC29" s="266">
        <f t="shared" si="26"/>
        <v>0</v>
      </c>
      <c r="BD29" s="266">
        <f t="shared" si="41"/>
        <v>0</v>
      </c>
      <c r="BE29" s="266">
        <f t="shared" si="42"/>
        <v>0</v>
      </c>
      <c r="BF29" s="230" t="str">
        <f t="shared" si="43"/>
        <v/>
      </c>
      <c r="BG29" s="264">
        <f>'SCH B2 &amp; B3'!P29</f>
        <v>0</v>
      </c>
      <c r="BH29" s="264">
        <f>'SCH B2 &amp; B3 (prior yr)'!P29</f>
        <v>0</v>
      </c>
      <c r="BI29" s="265">
        <f t="shared" si="27"/>
        <v>0</v>
      </c>
      <c r="BJ29" s="230" t="str">
        <f t="shared" si="28"/>
        <v/>
      </c>
      <c r="BK29" s="264">
        <f>'SCH B2 &amp; B3'!Q29</f>
        <v>0</v>
      </c>
      <c r="BL29" s="264">
        <f>'SCH B2 &amp; B3 (prior yr)'!Q29</f>
        <v>0</v>
      </c>
      <c r="BM29" s="265">
        <f t="shared" si="29"/>
        <v>0</v>
      </c>
      <c r="BN29" s="230" t="str">
        <f t="shared" si="30"/>
        <v/>
      </c>
      <c r="BO29" s="264">
        <f>'SCH B2 &amp; B3'!R29</f>
        <v>0</v>
      </c>
      <c r="BP29" s="264">
        <f>'SCH B2 &amp; B3 (prior yr)'!R29</f>
        <v>0</v>
      </c>
      <c r="BQ29" s="265">
        <f t="shared" si="31"/>
        <v>0</v>
      </c>
      <c r="BR29" s="230" t="str">
        <f t="shared" si="32"/>
        <v/>
      </c>
      <c r="BS29" s="264">
        <f>'SCH B2 &amp; B3'!S29</f>
        <v>0</v>
      </c>
      <c r="BT29" s="264">
        <f>'SCH B2 &amp; B3 (prior yr)'!S29</f>
        <v>0</v>
      </c>
      <c r="BU29" s="265">
        <f t="shared" si="33"/>
        <v>0</v>
      </c>
      <c r="BV29" s="230" t="str">
        <f t="shared" si="34"/>
        <v/>
      </c>
      <c r="BW29" s="264">
        <f>'SCH B2 &amp; B3'!T29</f>
        <v>0</v>
      </c>
      <c r="BX29" s="264">
        <f>'SCH B2 &amp; B3 (prior yr)'!T29</f>
        <v>0</v>
      </c>
      <c r="BY29" s="265">
        <f t="shared" si="35"/>
        <v>0</v>
      </c>
      <c r="BZ29" s="230" t="str">
        <f t="shared" si="36"/>
        <v/>
      </c>
      <c r="CA29" s="232">
        <f t="shared" si="37"/>
        <v>0</v>
      </c>
      <c r="CB29" s="232">
        <f t="shared" si="38"/>
        <v>0</v>
      </c>
      <c r="CC29" s="265">
        <f t="shared" si="39"/>
        <v>0</v>
      </c>
      <c r="CD29" s="230" t="str">
        <f t="shared" si="40"/>
        <v/>
      </c>
    </row>
    <row r="30" spans="1:82" ht="20.100000000000001" customHeight="1" x14ac:dyDescent="0.2">
      <c r="A30" s="208">
        <v>19</v>
      </c>
      <c r="B30" s="179" t="s">
        <v>304</v>
      </c>
      <c r="C30" s="264">
        <f>'SCH B2 &amp; B3'!C30</f>
        <v>0</v>
      </c>
      <c r="D30" s="264">
        <f>'SCH B2 &amp; B3 (prior yr)'!C30</f>
        <v>0</v>
      </c>
      <c r="E30" s="265">
        <f t="shared" si="0"/>
        <v>0</v>
      </c>
      <c r="F30" s="230" t="str">
        <f t="shared" si="1"/>
        <v/>
      </c>
      <c r="G30" s="264">
        <f>'SCH B2 &amp; B3'!D30</f>
        <v>0</v>
      </c>
      <c r="H30" s="264">
        <f>'SCH B2 &amp; B3 (prior yr)'!D30</f>
        <v>0</v>
      </c>
      <c r="I30" s="265">
        <f t="shared" si="2"/>
        <v>0</v>
      </c>
      <c r="J30" s="230" t="str">
        <f t="shared" si="3"/>
        <v/>
      </c>
      <c r="K30" s="264">
        <f>'SCH B2 &amp; B3'!E30</f>
        <v>0</v>
      </c>
      <c r="L30" s="264">
        <f>'SCH B2 &amp; B3 (prior yr)'!E30</f>
        <v>0</v>
      </c>
      <c r="M30" s="265">
        <f t="shared" si="4"/>
        <v>0</v>
      </c>
      <c r="N30" s="230" t="str">
        <f t="shared" si="5"/>
        <v/>
      </c>
      <c r="O30" s="264">
        <f>'SCH B2 &amp; B3'!F30</f>
        <v>0</v>
      </c>
      <c r="P30" s="264">
        <f>'SCH B2 &amp; B3 (prior yr)'!F30</f>
        <v>0</v>
      </c>
      <c r="Q30" s="265">
        <f t="shared" si="6"/>
        <v>0</v>
      </c>
      <c r="R30" s="230" t="str">
        <f t="shared" si="7"/>
        <v/>
      </c>
      <c r="S30" s="264">
        <f>'SCH B2 &amp; B3'!G30</f>
        <v>0</v>
      </c>
      <c r="T30" s="264">
        <f>'SCH B2 &amp; B3 (prior yr)'!G30</f>
        <v>0</v>
      </c>
      <c r="U30" s="265">
        <f t="shared" si="8"/>
        <v>0</v>
      </c>
      <c r="V30" s="230" t="str">
        <f t="shared" si="9"/>
        <v/>
      </c>
      <c r="W30" s="264">
        <f>'SCH B2 &amp; B3'!H30</f>
        <v>0</v>
      </c>
      <c r="X30" s="264">
        <f>'SCH B2 &amp; B3 (prior yr)'!H30</f>
        <v>0</v>
      </c>
      <c r="Y30" s="265">
        <f t="shared" si="10"/>
        <v>0</v>
      </c>
      <c r="Z30" s="230" t="str">
        <f t="shared" si="11"/>
        <v/>
      </c>
      <c r="AA30" s="264">
        <f>'SCH B2 &amp; B3'!I30</f>
        <v>0</v>
      </c>
      <c r="AB30" s="264">
        <f>'SCH B2 &amp; B3 (prior yr)'!I30</f>
        <v>0</v>
      </c>
      <c r="AC30" s="265">
        <f t="shared" si="12"/>
        <v>0</v>
      </c>
      <c r="AD30" s="230" t="str">
        <f t="shared" si="13"/>
        <v/>
      </c>
      <c r="AE30" s="264">
        <f>'SCH B2 &amp; B3'!J30</f>
        <v>0</v>
      </c>
      <c r="AF30" s="264">
        <f>'SCH B2 &amp; B3 (prior yr)'!J30</f>
        <v>0</v>
      </c>
      <c r="AG30" s="265">
        <f t="shared" si="14"/>
        <v>0</v>
      </c>
      <c r="AH30" s="230" t="str">
        <f t="shared" si="15"/>
        <v/>
      </c>
      <c r="AI30" s="264">
        <f>'SCH B2 &amp; B3'!K30</f>
        <v>0</v>
      </c>
      <c r="AJ30" s="264">
        <f>'SCH B2 &amp; B3 (prior yr)'!K30</f>
        <v>0</v>
      </c>
      <c r="AK30" s="265">
        <f t="shared" si="16"/>
        <v>0</v>
      </c>
      <c r="AL30" s="230" t="str">
        <f t="shared" si="17"/>
        <v/>
      </c>
      <c r="AM30" s="264">
        <f>'SCH B2 &amp; B3'!L30</f>
        <v>0</v>
      </c>
      <c r="AN30" s="264">
        <f>'SCH B2 &amp; B3 (prior yr)'!L30</f>
        <v>0</v>
      </c>
      <c r="AO30" s="265">
        <f t="shared" si="18"/>
        <v>0</v>
      </c>
      <c r="AP30" s="230" t="str">
        <f t="shared" si="19"/>
        <v/>
      </c>
      <c r="AQ30" s="264">
        <f>'SCH B2 &amp; B3'!M30</f>
        <v>0</v>
      </c>
      <c r="AR30" s="264">
        <f>'SCH B2 &amp; B3 (prior yr)'!M30</f>
        <v>0</v>
      </c>
      <c r="AS30" s="265">
        <f t="shared" si="20"/>
        <v>0</v>
      </c>
      <c r="AT30" s="230" t="str">
        <f t="shared" si="21"/>
        <v/>
      </c>
      <c r="AU30" s="264">
        <f>'SCH B2 &amp; B3'!N30</f>
        <v>0</v>
      </c>
      <c r="AV30" s="264">
        <f>'SCH B2 &amp; B3 (prior yr)'!N30</f>
        <v>0</v>
      </c>
      <c r="AW30" s="265">
        <f t="shared" si="22"/>
        <v>0</v>
      </c>
      <c r="AX30" s="230" t="str">
        <f t="shared" si="23"/>
        <v/>
      </c>
      <c r="AY30" s="264">
        <f>'SCH B2 &amp; B3'!O30</f>
        <v>0</v>
      </c>
      <c r="AZ30" s="264">
        <f>'SCH B2 &amp; B3 (prior yr)'!O30</f>
        <v>0</v>
      </c>
      <c r="BA30" s="265">
        <f t="shared" si="24"/>
        <v>0</v>
      </c>
      <c r="BB30" s="230" t="str">
        <f t="shared" si="25"/>
        <v/>
      </c>
      <c r="BC30" s="266">
        <f t="shared" si="26"/>
        <v>0</v>
      </c>
      <c r="BD30" s="266">
        <f t="shared" si="41"/>
        <v>0</v>
      </c>
      <c r="BE30" s="266">
        <f t="shared" si="42"/>
        <v>0</v>
      </c>
      <c r="BF30" s="230" t="str">
        <f t="shared" si="43"/>
        <v/>
      </c>
      <c r="BG30" s="264">
        <f>'SCH B2 &amp; B3'!P30</f>
        <v>0</v>
      </c>
      <c r="BH30" s="264">
        <f>'SCH B2 &amp; B3 (prior yr)'!P30</f>
        <v>0</v>
      </c>
      <c r="BI30" s="265">
        <f t="shared" si="27"/>
        <v>0</v>
      </c>
      <c r="BJ30" s="230" t="str">
        <f t="shared" si="28"/>
        <v/>
      </c>
      <c r="BK30" s="264">
        <f>'SCH B2 &amp; B3'!Q30</f>
        <v>0</v>
      </c>
      <c r="BL30" s="264">
        <f>'SCH B2 &amp; B3 (prior yr)'!Q30</f>
        <v>0</v>
      </c>
      <c r="BM30" s="265">
        <f t="shared" si="29"/>
        <v>0</v>
      </c>
      <c r="BN30" s="230" t="str">
        <f t="shared" si="30"/>
        <v/>
      </c>
      <c r="BO30" s="264">
        <f>'SCH B2 &amp; B3'!R30</f>
        <v>0</v>
      </c>
      <c r="BP30" s="264">
        <f>'SCH B2 &amp; B3 (prior yr)'!R30</f>
        <v>0</v>
      </c>
      <c r="BQ30" s="265">
        <f t="shared" si="31"/>
        <v>0</v>
      </c>
      <c r="BR30" s="230" t="str">
        <f t="shared" si="32"/>
        <v/>
      </c>
      <c r="BS30" s="264">
        <f>'SCH B2 &amp; B3'!S30</f>
        <v>0</v>
      </c>
      <c r="BT30" s="264">
        <f>'SCH B2 &amp; B3 (prior yr)'!S30</f>
        <v>0</v>
      </c>
      <c r="BU30" s="265">
        <f t="shared" si="33"/>
        <v>0</v>
      </c>
      <c r="BV30" s="230" t="str">
        <f t="shared" si="34"/>
        <v/>
      </c>
      <c r="BW30" s="264">
        <f>'SCH B2 &amp; B3'!T30</f>
        <v>0</v>
      </c>
      <c r="BX30" s="264">
        <f>'SCH B2 &amp; B3 (prior yr)'!T30</f>
        <v>0</v>
      </c>
      <c r="BY30" s="265">
        <f t="shared" si="35"/>
        <v>0</v>
      </c>
      <c r="BZ30" s="230" t="str">
        <f t="shared" si="36"/>
        <v/>
      </c>
      <c r="CA30" s="232">
        <f t="shared" si="37"/>
        <v>0</v>
      </c>
      <c r="CB30" s="232">
        <f t="shared" si="38"/>
        <v>0</v>
      </c>
      <c r="CC30" s="265">
        <f t="shared" si="39"/>
        <v>0</v>
      </c>
      <c r="CD30" s="230" t="str">
        <f t="shared" si="40"/>
        <v/>
      </c>
    </row>
    <row r="31" spans="1:82" ht="20.100000000000001" customHeight="1" x14ac:dyDescent="0.2">
      <c r="A31" s="33">
        <v>20</v>
      </c>
      <c r="B31" s="30" t="s">
        <v>186</v>
      </c>
      <c r="C31" s="264">
        <f>'SCH B2 &amp; B3'!C31</f>
        <v>0</v>
      </c>
      <c r="D31" s="264">
        <f>'SCH B2 &amp; B3 (prior yr)'!C31</f>
        <v>0</v>
      </c>
      <c r="E31" s="265">
        <f t="shared" si="0"/>
        <v>0</v>
      </c>
      <c r="F31" s="230" t="str">
        <f t="shared" si="1"/>
        <v/>
      </c>
      <c r="G31" s="264">
        <f>'SCH B2 &amp; B3'!D31</f>
        <v>0</v>
      </c>
      <c r="H31" s="264">
        <f>'SCH B2 &amp; B3 (prior yr)'!D31</f>
        <v>0</v>
      </c>
      <c r="I31" s="265">
        <f t="shared" si="2"/>
        <v>0</v>
      </c>
      <c r="J31" s="230" t="str">
        <f t="shared" si="3"/>
        <v/>
      </c>
      <c r="K31" s="264">
        <f>'SCH B2 &amp; B3'!E31</f>
        <v>0</v>
      </c>
      <c r="L31" s="264">
        <f>'SCH B2 &amp; B3 (prior yr)'!E31</f>
        <v>0</v>
      </c>
      <c r="M31" s="265">
        <f t="shared" si="4"/>
        <v>0</v>
      </c>
      <c r="N31" s="230" t="str">
        <f t="shared" si="5"/>
        <v/>
      </c>
      <c r="O31" s="264">
        <f>'SCH B2 &amp; B3'!F31</f>
        <v>0</v>
      </c>
      <c r="P31" s="264">
        <f>'SCH B2 &amp; B3 (prior yr)'!F31</f>
        <v>0</v>
      </c>
      <c r="Q31" s="265">
        <f t="shared" si="6"/>
        <v>0</v>
      </c>
      <c r="R31" s="230" t="str">
        <f t="shared" si="7"/>
        <v/>
      </c>
      <c r="S31" s="264">
        <f>'SCH B2 &amp; B3'!G31</f>
        <v>0</v>
      </c>
      <c r="T31" s="264">
        <f>'SCH B2 &amp; B3 (prior yr)'!G31</f>
        <v>0</v>
      </c>
      <c r="U31" s="265">
        <f t="shared" si="8"/>
        <v>0</v>
      </c>
      <c r="V31" s="230" t="str">
        <f t="shared" si="9"/>
        <v/>
      </c>
      <c r="W31" s="264">
        <f>'SCH B2 &amp; B3'!H31</f>
        <v>0</v>
      </c>
      <c r="X31" s="264">
        <f>'SCH B2 &amp; B3 (prior yr)'!H31</f>
        <v>0</v>
      </c>
      <c r="Y31" s="265">
        <f t="shared" si="10"/>
        <v>0</v>
      </c>
      <c r="Z31" s="230" t="str">
        <f t="shared" si="11"/>
        <v/>
      </c>
      <c r="AA31" s="264">
        <f>'SCH B2 &amp; B3'!I31</f>
        <v>0</v>
      </c>
      <c r="AB31" s="264">
        <f>'SCH B2 &amp; B3 (prior yr)'!I31</f>
        <v>0</v>
      </c>
      <c r="AC31" s="265">
        <f t="shared" si="12"/>
        <v>0</v>
      </c>
      <c r="AD31" s="230" t="str">
        <f t="shared" si="13"/>
        <v/>
      </c>
      <c r="AE31" s="264">
        <f>'SCH B2 &amp; B3'!J31</f>
        <v>0</v>
      </c>
      <c r="AF31" s="264">
        <f>'SCH B2 &amp; B3 (prior yr)'!J31</f>
        <v>0</v>
      </c>
      <c r="AG31" s="265">
        <f t="shared" si="14"/>
        <v>0</v>
      </c>
      <c r="AH31" s="230" t="str">
        <f t="shared" si="15"/>
        <v/>
      </c>
      <c r="AI31" s="264">
        <f>'SCH B2 &amp; B3'!K31</f>
        <v>0</v>
      </c>
      <c r="AJ31" s="264">
        <f>'SCH B2 &amp; B3 (prior yr)'!K31</f>
        <v>0</v>
      </c>
      <c r="AK31" s="265">
        <f t="shared" si="16"/>
        <v>0</v>
      </c>
      <c r="AL31" s="230" t="str">
        <f t="shared" si="17"/>
        <v/>
      </c>
      <c r="AM31" s="264">
        <f>'SCH B2 &amp; B3'!L31</f>
        <v>0</v>
      </c>
      <c r="AN31" s="264">
        <f>'SCH B2 &amp; B3 (prior yr)'!L31</f>
        <v>0</v>
      </c>
      <c r="AO31" s="265">
        <f t="shared" si="18"/>
        <v>0</v>
      </c>
      <c r="AP31" s="230" t="str">
        <f t="shared" si="19"/>
        <v/>
      </c>
      <c r="AQ31" s="264">
        <f>'SCH B2 &amp; B3'!M31</f>
        <v>0</v>
      </c>
      <c r="AR31" s="264">
        <f>'SCH B2 &amp; B3 (prior yr)'!M31</f>
        <v>0</v>
      </c>
      <c r="AS31" s="265">
        <f t="shared" si="20"/>
        <v>0</v>
      </c>
      <c r="AT31" s="230" t="str">
        <f t="shared" si="21"/>
        <v/>
      </c>
      <c r="AU31" s="264">
        <f>'SCH B2 &amp; B3'!N31</f>
        <v>0</v>
      </c>
      <c r="AV31" s="264">
        <f>'SCH B2 &amp; B3 (prior yr)'!N31</f>
        <v>0</v>
      </c>
      <c r="AW31" s="265">
        <f t="shared" si="22"/>
        <v>0</v>
      </c>
      <c r="AX31" s="230" t="str">
        <f t="shared" si="23"/>
        <v/>
      </c>
      <c r="AY31" s="264">
        <f>'SCH B2 &amp; B3'!O31</f>
        <v>0</v>
      </c>
      <c r="AZ31" s="264">
        <f>'SCH B2 &amp; B3 (prior yr)'!O31</f>
        <v>0</v>
      </c>
      <c r="BA31" s="265">
        <f t="shared" si="24"/>
        <v>0</v>
      </c>
      <c r="BB31" s="230" t="str">
        <f t="shared" si="25"/>
        <v/>
      </c>
      <c r="BC31" s="266">
        <f t="shared" si="26"/>
        <v>0</v>
      </c>
      <c r="BD31" s="266">
        <f t="shared" si="41"/>
        <v>0</v>
      </c>
      <c r="BE31" s="266">
        <f t="shared" si="42"/>
        <v>0</v>
      </c>
      <c r="BF31" s="230" t="str">
        <f t="shared" si="43"/>
        <v/>
      </c>
      <c r="BG31" s="264">
        <f>'SCH B2 &amp; B3'!P31</f>
        <v>0</v>
      </c>
      <c r="BH31" s="264">
        <f>'SCH B2 &amp; B3 (prior yr)'!P31</f>
        <v>0</v>
      </c>
      <c r="BI31" s="265">
        <f t="shared" si="27"/>
        <v>0</v>
      </c>
      <c r="BJ31" s="230" t="str">
        <f t="shared" si="28"/>
        <v/>
      </c>
      <c r="BK31" s="264">
        <f>'SCH B2 &amp; B3'!Q31</f>
        <v>0</v>
      </c>
      <c r="BL31" s="264">
        <f>'SCH B2 &amp; B3 (prior yr)'!Q31</f>
        <v>0</v>
      </c>
      <c r="BM31" s="265">
        <f t="shared" si="29"/>
        <v>0</v>
      </c>
      <c r="BN31" s="230" t="str">
        <f t="shared" si="30"/>
        <v/>
      </c>
      <c r="BO31" s="264">
        <f>'SCH B2 &amp; B3'!R31</f>
        <v>0</v>
      </c>
      <c r="BP31" s="264">
        <f>'SCH B2 &amp; B3 (prior yr)'!R31</f>
        <v>0</v>
      </c>
      <c r="BQ31" s="265">
        <f t="shared" si="31"/>
        <v>0</v>
      </c>
      <c r="BR31" s="230" t="str">
        <f t="shared" si="32"/>
        <v/>
      </c>
      <c r="BS31" s="264">
        <f>'SCH B2 &amp; B3'!S31</f>
        <v>0</v>
      </c>
      <c r="BT31" s="264">
        <f>'SCH B2 &amp; B3 (prior yr)'!S31</f>
        <v>0</v>
      </c>
      <c r="BU31" s="265">
        <f t="shared" si="33"/>
        <v>0</v>
      </c>
      <c r="BV31" s="230" t="str">
        <f t="shared" si="34"/>
        <v/>
      </c>
      <c r="BW31" s="264">
        <f>'SCH B2 &amp; B3'!T31</f>
        <v>0</v>
      </c>
      <c r="BX31" s="264">
        <f>'SCH B2 &amp; B3 (prior yr)'!T31</f>
        <v>0</v>
      </c>
      <c r="BY31" s="265">
        <f t="shared" si="35"/>
        <v>0</v>
      </c>
      <c r="BZ31" s="230" t="str">
        <f t="shared" si="36"/>
        <v/>
      </c>
      <c r="CA31" s="232">
        <f t="shared" si="37"/>
        <v>0</v>
      </c>
      <c r="CB31" s="232">
        <f t="shared" si="38"/>
        <v>0</v>
      </c>
      <c r="CC31" s="265">
        <f t="shared" si="39"/>
        <v>0</v>
      </c>
      <c r="CD31" s="230" t="str">
        <f t="shared" si="40"/>
        <v/>
      </c>
    </row>
    <row r="32" spans="1:82" ht="20.100000000000001" customHeight="1" x14ac:dyDescent="0.2">
      <c r="A32" s="33">
        <v>21</v>
      </c>
      <c r="B32" s="179" t="s">
        <v>305</v>
      </c>
      <c r="C32" s="264">
        <f>'SCH B2 &amp; B3'!C32</f>
        <v>0</v>
      </c>
      <c r="D32" s="264">
        <f>'SCH B2 &amp; B3 (prior yr)'!C32</f>
        <v>0</v>
      </c>
      <c r="E32" s="265">
        <f t="shared" si="0"/>
        <v>0</v>
      </c>
      <c r="F32" s="230" t="str">
        <f t="shared" si="1"/>
        <v/>
      </c>
      <c r="G32" s="264">
        <f>'SCH B2 &amp; B3'!D32</f>
        <v>0</v>
      </c>
      <c r="H32" s="264">
        <f>'SCH B2 &amp; B3 (prior yr)'!D32</f>
        <v>0</v>
      </c>
      <c r="I32" s="265">
        <f t="shared" si="2"/>
        <v>0</v>
      </c>
      <c r="J32" s="230" t="str">
        <f t="shared" si="3"/>
        <v/>
      </c>
      <c r="K32" s="264">
        <f>'SCH B2 &amp; B3'!E32</f>
        <v>0</v>
      </c>
      <c r="L32" s="264">
        <f>'SCH B2 &amp; B3 (prior yr)'!E32</f>
        <v>0</v>
      </c>
      <c r="M32" s="265">
        <f t="shared" si="4"/>
        <v>0</v>
      </c>
      <c r="N32" s="230" t="str">
        <f t="shared" si="5"/>
        <v/>
      </c>
      <c r="O32" s="264">
        <f>'SCH B2 &amp; B3'!F32</f>
        <v>0</v>
      </c>
      <c r="P32" s="264">
        <f>'SCH B2 &amp; B3 (prior yr)'!F32</f>
        <v>0</v>
      </c>
      <c r="Q32" s="265">
        <f t="shared" si="6"/>
        <v>0</v>
      </c>
      <c r="R32" s="230" t="str">
        <f t="shared" si="7"/>
        <v/>
      </c>
      <c r="S32" s="264">
        <f>'SCH B2 &amp; B3'!G32</f>
        <v>0</v>
      </c>
      <c r="T32" s="264">
        <f>'SCH B2 &amp; B3 (prior yr)'!G32</f>
        <v>0</v>
      </c>
      <c r="U32" s="265">
        <f t="shared" si="8"/>
        <v>0</v>
      </c>
      <c r="V32" s="230" t="str">
        <f t="shared" si="9"/>
        <v/>
      </c>
      <c r="W32" s="264">
        <f>'SCH B2 &amp; B3'!H32</f>
        <v>0</v>
      </c>
      <c r="X32" s="264">
        <f>'SCH B2 &amp; B3 (prior yr)'!H32</f>
        <v>0</v>
      </c>
      <c r="Y32" s="265">
        <f t="shared" si="10"/>
        <v>0</v>
      </c>
      <c r="Z32" s="230" t="str">
        <f t="shared" si="11"/>
        <v/>
      </c>
      <c r="AA32" s="264">
        <f>'SCH B2 &amp; B3'!I32</f>
        <v>0</v>
      </c>
      <c r="AB32" s="264">
        <f>'SCH B2 &amp; B3 (prior yr)'!I32</f>
        <v>0</v>
      </c>
      <c r="AC32" s="265">
        <f t="shared" si="12"/>
        <v>0</v>
      </c>
      <c r="AD32" s="230" t="str">
        <f t="shared" si="13"/>
        <v/>
      </c>
      <c r="AE32" s="264">
        <f>'SCH B2 &amp; B3'!J32</f>
        <v>0</v>
      </c>
      <c r="AF32" s="264">
        <f>'SCH B2 &amp; B3 (prior yr)'!J32</f>
        <v>0</v>
      </c>
      <c r="AG32" s="265">
        <f t="shared" si="14"/>
        <v>0</v>
      </c>
      <c r="AH32" s="230" t="str">
        <f t="shared" si="15"/>
        <v/>
      </c>
      <c r="AI32" s="264">
        <f>'SCH B2 &amp; B3'!K32</f>
        <v>0</v>
      </c>
      <c r="AJ32" s="264">
        <f>'SCH B2 &amp; B3 (prior yr)'!K32</f>
        <v>0</v>
      </c>
      <c r="AK32" s="265">
        <f t="shared" si="16"/>
        <v>0</v>
      </c>
      <c r="AL32" s="230" t="str">
        <f t="shared" si="17"/>
        <v/>
      </c>
      <c r="AM32" s="264">
        <f>'SCH B2 &amp; B3'!L32</f>
        <v>0</v>
      </c>
      <c r="AN32" s="264">
        <f>'SCH B2 &amp; B3 (prior yr)'!L32</f>
        <v>0</v>
      </c>
      <c r="AO32" s="265">
        <f t="shared" si="18"/>
        <v>0</v>
      </c>
      <c r="AP32" s="230" t="str">
        <f t="shared" si="19"/>
        <v/>
      </c>
      <c r="AQ32" s="264">
        <f>'SCH B2 &amp; B3'!M32</f>
        <v>0</v>
      </c>
      <c r="AR32" s="264">
        <f>'SCH B2 &amp; B3 (prior yr)'!M32</f>
        <v>0</v>
      </c>
      <c r="AS32" s="265">
        <f t="shared" si="20"/>
        <v>0</v>
      </c>
      <c r="AT32" s="230" t="str">
        <f t="shared" si="21"/>
        <v/>
      </c>
      <c r="AU32" s="264">
        <f>'SCH B2 &amp; B3'!N32</f>
        <v>0</v>
      </c>
      <c r="AV32" s="264">
        <f>'SCH B2 &amp; B3 (prior yr)'!N32</f>
        <v>0</v>
      </c>
      <c r="AW32" s="265">
        <f t="shared" si="22"/>
        <v>0</v>
      </c>
      <c r="AX32" s="230" t="str">
        <f t="shared" si="23"/>
        <v/>
      </c>
      <c r="AY32" s="264">
        <f>'SCH B2 &amp; B3'!O32</f>
        <v>0</v>
      </c>
      <c r="AZ32" s="264">
        <f>'SCH B2 &amp; B3 (prior yr)'!O32</f>
        <v>0</v>
      </c>
      <c r="BA32" s="265">
        <f t="shared" si="24"/>
        <v>0</v>
      </c>
      <c r="BB32" s="230" t="str">
        <f t="shared" si="25"/>
        <v/>
      </c>
      <c r="BC32" s="266">
        <f t="shared" si="26"/>
        <v>0</v>
      </c>
      <c r="BD32" s="266">
        <f t="shared" si="41"/>
        <v>0</v>
      </c>
      <c r="BE32" s="266">
        <f t="shared" si="42"/>
        <v>0</v>
      </c>
      <c r="BF32" s="230" t="str">
        <f t="shared" si="43"/>
        <v/>
      </c>
      <c r="BG32" s="264">
        <f>'SCH B2 &amp; B3'!P32</f>
        <v>0</v>
      </c>
      <c r="BH32" s="264">
        <f>'SCH B2 &amp; B3 (prior yr)'!P32</f>
        <v>0</v>
      </c>
      <c r="BI32" s="265">
        <f t="shared" si="27"/>
        <v>0</v>
      </c>
      <c r="BJ32" s="230" t="str">
        <f t="shared" si="28"/>
        <v/>
      </c>
      <c r="BK32" s="264">
        <f>'SCH B2 &amp; B3'!Q32</f>
        <v>0</v>
      </c>
      <c r="BL32" s="264">
        <f>'SCH B2 &amp; B3 (prior yr)'!Q32</f>
        <v>0</v>
      </c>
      <c r="BM32" s="265">
        <f t="shared" si="29"/>
        <v>0</v>
      </c>
      <c r="BN32" s="230" t="str">
        <f t="shared" si="30"/>
        <v/>
      </c>
      <c r="BO32" s="264">
        <f>'SCH B2 &amp; B3'!R32</f>
        <v>0</v>
      </c>
      <c r="BP32" s="264">
        <f>'SCH B2 &amp; B3 (prior yr)'!R32</f>
        <v>0</v>
      </c>
      <c r="BQ32" s="265">
        <f t="shared" si="31"/>
        <v>0</v>
      </c>
      <c r="BR32" s="230" t="str">
        <f t="shared" si="32"/>
        <v/>
      </c>
      <c r="BS32" s="264">
        <f>'SCH B2 &amp; B3'!S32</f>
        <v>0</v>
      </c>
      <c r="BT32" s="264">
        <f>'SCH B2 &amp; B3 (prior yr)'!S32</f>
        <v>0</v>
      </c>
      <c r="BU32" s="265">
        <f t="shared" si="33"/>
        <v>0</v>
      </c>
      <c r="BV32" s="230" t="str">
        <f t="shared" si="34"/>
        <v/>
      </c>
      <c r="BW32" s="264">
        <f>'SCH B2 &amp; B3'!T32</f>
        <v>0</v>
      </c>
      <c r="BX32" s="264">
        <f>'SCH B2 &amp; B3 (prior yr)'!T32</f>
        <v>0</v>
      </c>
      <c r="BY32" s="265">
        <f t="shared" si="35"/>
        <v>0</v>
      </c>
      <c r="BZ32" s="230" t="str">
        <f t="shared" si="36"/>
        <v/>
      </c>
      <c r="CA32" s="232">
        <f t="shared" si="37"/>
        <v>0</v>
      </c>
      <c r="CB32" s="232">
        <f t="shared" si="38"/>
        <v>0</v>
      </c>
      <c r="CC32" s="265">
        <f t="shared" si="39"/>
        <v>0</v>
      </c>
      <c r="CD32" s="230" t="str">
        <f t="shared" si="40"/>
        <v/>
      </c>
    </row>
    <row r="33" spans="1:82" ht="20.100000000000001" customHeight="1" x14ac:dyDescent="0.2">
      <c r="A33" s="33">
        <v>22</v>
      </c>
      <c r="B33" s="30" t="s">
        <v>136</v>
      </c>
      <c r="C33" s="264">
        <f>'SCH B2 &amp; B3'!C33</f>
        <v>0</v>
      </c>
      <c r="D33" s="264">
        <f>'SCH B2 &amp; B3 (prior yr)'!C33</f>
        <v>0</v>
      </c>
      <c r="E33" s="265">
        <f t="shared" si="0"/>
        <v>0</v>
      </c>
      <c r="F33" s="230" t="str">
        <f t="shared" si="1"/>
        <v/>
      </c>
      <c r="G33" s="264">
        <f>'SCH B2 &amp; B3'!D33</f>
        <v>0</v>
      </c>
      <c r="H33" s="264">
        <f>'SCH B2 &amp; B3 (prior yr)'!D33</f>
        <v>0</v>
      </c>
      <c r="I33" s="265">
        <f t="shared" si="2"/>
        <v>0</v>
      </c>
      <c r="J33" s="230" t="str">
        <f t="shared" si="3"/>
        <v/>
      </c>
      <c r="K33" s="264">
        <f>'SCH B2 &amp; B3'!E33</f>
        <v>0</v>
      </c>
      <c r="L33" s="264">
        <f>'SCH B2 &amp; B3 (prior yr)'!E33</f>
        <v>0</v>
      </c>
      <c r="M33" s="265">
        <f t="shared" si="4"/>
        <v>0</v>
      </c>
      <c r="N33" s="230" t="str">
        <f t="shared" si="5"/>
        <v/>
      </c>
      <c r="O33" s="264">
        <f>'SCH B2 &amp; B3'!F33</f>
        <v>0</v>
      </c>
      <c r="P33" s="264">
        <f>'SCH B2 &amp; B3 (prior yr)'!F33</f>
        <v>0</v>
      </c>
      <c r="Q33" s="265">
        <f t="shared" si="6"/>
        <v>0</v>
      </c>
      <c r="R33" s="230" t="str">
        <f t="shared" si="7"/>
        <v/>
      </c>
      <c r="S33" s="264">
        <f>'SCH B2 &amp; B3'!G33</f>
        <v>0</v>
      </c>
      <c r="T33" s="264">
        <f>'SCH B2 &amp; B3 (prior yr)'!G33</f>
        <v>0</v>
      </c>
      <c r="U33" s="265">
        <f t="shared" si="8"/>
        <v>0</v>
      </c>
      <c r="V33" s="230" t="str">
        <f t="shared" si="9"/>
        <v/>
      </c>
      <c r="W33" s="264">
        <f>'SCH B2 &amp; B3'!H33</f>
        <v>0</v>
      </c>
      <c r="X33" s="264">
        <f>'SCH B2 &amp; B3 (prior yr)'!H33</f>
        <v>0</v>
      </c>
      <c r="Y33" s="265">
        <f t="shared" si="10"/>
        <v>0</v>
      </c>
      <c r="Z33" s="230" t="str">
        <f t="shared" si="11"/>
        <v/>
      </c>
      <c r="AA33" s="264">
        <f>'SCH B2 &amp; B3'!I33</f>
        <v>0</v>
      </c>
      <c r="AB33" s="264">
        <f>'SCH B2 &amp; B3 (prior yr)'!I33</f>
        <v>0</v>
      </c>
      <c r="AC33" s="265">
        <f t="shared" si="12"/>
        <v>0</v>
      </c>
      <c r="AD33" s="230" t="str">
        <f t="shared" si="13"/>
        <v/>
      </c>
      <c r="AE33" s="264">
        <f>'SCH B2 &amp; B3'!J33</f>
        <v>0</v>
      </c>
      <c r="AF33" s="264">
        <f>'SCH B2 &amp; B3 (prior yr)'!J33</f>
        <v>0</v>
      </c>
      <c r="AG33" s="265">
        <f t="shared" si="14"/>
        <v>0</v>
      </c>
      <c r="AH33" s="230" t="str">
        <f t="shared" si="15"/>
        <v/>
      </c>
      <c r="AI33" s="264">
        <f>'SCH B2 &amp; B3'!K33</f>
        <v>0</v>
      </c>
      <c r="AJ33" s="264">
        <f>'SCH B2 &amp; B3 (prior yr)'!K33</f>
        <v>0</v>
      </c>
      <c r="AK33" s="265">
        <f t="shared" si="16"/>
        <v>0</v>
      </c>
      <c r="AL33" s="230" t="str">
        <f t="shared" si="17"/>
        <v/>
      </c>
      <c r="AM33" s="264">
        <f>'SCH B2 &amp; B3'!L33</f>
        <v>0</v>
      </c>
      <c r="AN33" s="264">
        <f>'SCH B2 &amp; B3 (prior yr)'!L33</f>
        <v>0</v>
      </c>
      <c r="AO33" s="265">
        <f t="shared" si="18"/>
        <v>0</v>
      </c>
      <c r="AP33" s="230" t="str">
        <f t="shared" si="19"/>
        <v/>
      </c>
      <c r="AQ33" s="264">
        <f>'SCH B2 &amp; B3'!M33</f>
        <v>0</v>
      </c>
      <c r="AR33" s="264">
        <f>'SCH B2 &amp; B3 (prior yr)'!M33</f>
        <v>0</v>
      </c>
      <c r="AS33" s="265">
        <f t="shared" si="20"/>
        <v>0</v>
      </c>
      <c r="AT33" s="230" t="str">
        <f t="shared" si="21"/>
        <v/>
      </c>
      <c r="AU33" s="264">
        <f>'SCH B2 &amp; B3'!N33</f>
        <v>0</v>
      </c>
      <c r="AV33" s="264">
        <f>'SCH B2 &amp; B3 (prior yr)'!N33</f>
        <v>0</v>
      </c>
      <c r="AW33" s="265">
        <f t="shared" si="22"/>
        <v>0</v>
      </c>
      <c r="AX33" s="230" t="str">
        <f t="shared" si="23"/>
        <v/>
      </c>
      <c r="AY33" s="264">
        <f>'SCH B2 &amp; B3'!O33</f>
        <v>0</v>
      </c>
      <c r="AZ33" s="264">
        <f>'SCH B2 &amp; B3 (prior yr)'!O33</f>
        <v>0</v>
      </c>
      <c r="BA33" s="265">
        <f t="shared" si="24"/>
        <v>0</v>
      </c>
      <c r="BB33" s="230" t="str">
        <f t="shared" si="25"/>
        <v/>
      </c>
      <c r="BC33" s="266">
        <f t="shared" si="26"/>
        <v>0</v>
      </c>
      <c r="BD33" s="266">
        <f t="shared" si="41"/>
        <v>0</v>
      </c>
      <c r="BE33" s="266">
        <f t="shared" si="42"/>
        <v>0</v>
      </c>
      <c r="BF33" s="230" t="str">
        <f t="shared" si="43"/>
        <v/>
      </c>
      <c r="BG33" s="264">
        <f>'SCH B2 &amp; B3'!P33</f>
        <v>0</v>
      </c>
      <c r="BH33" s="264">
        <f>'SCH B2 &amp; B3 (prior yr)'!P33</f>
        <v>0</v>
      </c>
      <c r="BI33" s="265">
        <f t="shared" si="27"/>
        <v>0</v>
      </c>
      <c r="BJ33" s="230" t="str">
        <f t="shared" si="28"/>
        <v/>
      </c>
      <c r="BK33" s="264">
        <f>'SCH B2 &amp; B3'!Q33</f>
        <v>0</v>
      </c>
      <c r="BL33" s="264">
        <f>'SCH B2 &amp; B3 (prior yr)'!Q33</f>
        <v>0</v>
      </c>
      <c r="BM33" s="265">
        <f t="shared" si="29"/>
        <v>0</v>
      </c>
      <c r="BN33" s="230" t="str">
        <f t="shared" si="30"/>
        <v/>
      </c>
      <c r="BO33" s="264">
        <f>'SCH B2 &amp; B3'!R33</f>
        <v>0</v>
      </c>
      <c r="BP33" s="264">
        <f>'SCH B2 &amp; B3 (prior yr)'!R33</f>
        <v>0</v>
      </c>
      <c r="BQ33" s="265">
        <f t="shared" si="31"/>
        <v>0</v>
      </c>
      <c r="BR33" s="230" t="str">
        <f t="shared" si="32"/>
        <v/>
      </c>
      <c r="BS33" s="264">
        <f>'SCH B2 &amp; B3'!S33</f>
        <v>0</v>
      </c>
      <c r="BT33" s="264">
        <f>'SCH B2 &amp; B3 (prior yr)'!S33</f>
        <v>0</v>
      </c>
      <c r="BU33" s="265">
        <f t="shared" si="33"/>
        <v>0</v>
      </c>
      <c r="BV33" s="230" t="str">
        <f t="shared" si="34"/>
        <v/>
      </c>
      <c r="BW33" s="264">
        <f>'SCH B2 &amp; B3'!T33</f>
        <v>0</v>
      </c>
      <c r="BX33" s="264">
        <f>'SCH B2 &amp; B3 (prior yr)'!T33</f>
        <v>0</v>
      </c>
      <c r="BY33" s="265">
        <f t="shared" si="35"/>
        <v>0</v>
      </c>
      <c r="BZ33" s="230" t="str">
        <f t="shared" si="36"/>
        <v/>
      </c>
      <c r="CA33" s="232">
        <f t="shared" si="37"/>
        <v>0</v>
      </c>
      <c r="CB33" s="232">
        <f t="shared" si="38"/>
        <v>0</v>
      </c>
      <c r="CC33" s="265">
        <f t="shared" si="39"/>
        <v>0</v>
      </c>
      <c r="CD33" s="230" t="str">
        <f t="shared" si="40"/>
        <v/>
      </c>
    </row>
    <row r="34" spans="1:82" ht="20.100000000000001" customHeight="1" x14ac:dyDescent="0.2">
      <c r="A34" s="33">
        <v>23</v>
      </c>
      <c r="B34" s="30" t="s">
        <v>137</v>
      </c>
      <c r="C34" s="264">
        <f>'SCH B2 &amp; B3'!C34</f>
        <v>0</v>
      </c>
      <c r="D34" s="264">
        <f>'SCH B2 &amp; B3 (prior yr)'!C34</f>
        <v>0</v>
      </c>
      <c r="E34" s="265">
        <f t="shared" si="0"/>
        <v>0</v>
      </c>
      <c r="F34" s="230" t="str">
        <f t="shared" si="1"/>
        <v/>
      </c>
      <c r="G34" s="264">
        <f>'SCH B2 &amp; B3'!D34</f>
        <v>0</v>
      </c>
      <c r="H34" s="264">
        <f>'SCH B2 &amp; B3 (prior yr)'!D34</f>
        <v>0</v>
      </c>
      <c r="I34" s="265">
        <f t="shared" si="2"/>
        <v>0</v>
      </c>
      <c r="J34" s="230" t="str">
        <f t="shared" si="3"/>
        <v/>
      </c>
      <c r="K34" s="264">
        <f>'SCH B2 &amp; B3'!E34</f>
        <v>0</v>
      </c>
      <c r="L34" s="264">
        <f>'SCH B2 &amp; B3 (prior yr)'!E34</f>
        <v>0</v>
      </c>
      <c r="M34" s="265">
        <f t="shared" si="4"/>
        <v>0</v>
      </c>
      <c r="N34" s="230" t="str">
        <f t="shared" si="5"/>
        <v/>
      </c>
      <c r="O34" s="264">
        <f>'SCH B2 &amp; B3'!F34</f>
        <v>0</v>
      </c>
      <c r="P34" s="264">
        <f>'SCH B2 &amp; B3 (prior yr)'!F34</f>
        <v>0</v>
      </c>
      <c r="Q34" s="265">
        <f t="shared" si="6"/>
        <v>0</v>
      </c>
      <c r="R34" s="230" t="str">
        <f t="shared" si="7"/>
        <v/>
      </c>
      <c r="S34" s="264">
        <f>'SCH B2 &amp; B3'!G34</f>
        <v>0</v>
      </c>
      <c r="T34" s="264">
        <f>'SCH B2 &amp; B3 (prior yr)'!G34</f>
        <v>0</v>
      </c>
      <c r="U34" s="265">
        <f t="shared" si="8"/>
        <v>0</v>
      </c>
      <c r="V34" s="230" t="str">
        <f t="shared" si="9"/>
        <v/>
      </c>
      <c r="W34" s="264">
        <f>'SCH B2 &amp; B3'!H34</f>
        <v>0</v>
      </c>
      <c r="X34" s="264">
        <f>'SCH B2 &amp; B3 (prior yr)'!H34</f>
        <v>0</v>
      </c>
      <c r="Y34" s="265">
        <f t="shared" si="10"/>
        <v>0</v>
      </c>
      <c r="Z34" s="230" t="str">
        <f t="shared" si="11"/>
        <v/>
      </c>
      <c r="AA34" s="264">
        <f>'SCH B2 &amp; B3'!I34</f>
        <v>0</v>
      </c>
      <c r="AB34" s="264">
        <f>'SCH B2 &amp; B3 (prior yr)'!I34</f>
        <v>0</v>
      </c>
      <c r="AC34" s="265">
        <f t="shared" si="12"/>
        <v>0</v>
      </c>
      <c r="AD34" s="230" t="str">
        <f t="shared" si="13"/>
        <v/>
      </c>
      <c r="AE34" s="264">
        <f>'SCH B2 &amp; B3'!J34</f>
        <v>0</v>
      </c>
      <c r="AF34" s="264">
        <f>'SCH B2 &amp; B3 (prior yr)'!J34</f>
        <v>0</v>
      </c>
      <c r="AG34" s="265">
        <f t="shared" si="14"/>
        <v>0</v>
      </c>
      <c r="AH34" s="230" t="str">
        <f t="shared" si="15"/>
        <v/>
      </c>
      <c r="AI34" s="264">
        <f>'SCH B2 &amp; B3'!K34</f>
        <v>0</v>
      </c>
      <c r="AJ34" s="264">
        <f>'SCH B2 &amp; B3 (prior yr)'!K34</f>
        <v>0</v>
      </c>
      <c r="AK34" s="265">
        <f t="shared" si="16"/>
        <v>0</v>
      </c>
      <c r="AL34" s="230" t="str">
        <f t="shared" si="17"/>
        <v/>
      </c>
      <c r="AM34" s="264">
        <f>'SCH B2 &amp; B3'!L34</f>
        <v>0</v>
      </c>
      <c r="AN34" s="264">
        <f>'SCH B2 &amp; B3 (prior yr)'!L34</f>
        <v>0</v>
      </c>
      <c r="AO34" s="265">
        <f t="shared" si="18"/>
        <v>0</v>
      </c>
      <c r="AP34" s="230" t="str">
        <f t="shared" si="19"/>
        <v/>
      </c>
      <c r="AQ34" s="264">
        <f>'SCH B2 &amp; B3'!M34</f>
        <v>0</v>
      </c>
      <c r="AR34" s="264">
        <f>'SCH B2 &amp; B3 (prior yr)'!M34</f>
        <v>0</v>
      </c>
      <c r="AS34" s="265">
        <f t="shared" si="20"/>
        <v>0</v>
      </c>
      <c r="AT34" s="230" t="str">
        <f t="shared" si="21"/>
        <v/>
      </c>
      <c r="AU34" s="264">
        <f>'SCH B2 &amp; B3'!N34</f>
        <v>0</v>
      </c>
      <c r="AV34" s="264">
        <f>'SCH B2 &amp; B3 (prior yr)'!N34</f>
        <v>0</v>
      </c>
      <c r="AW34" s="265">
        <f t="shared" si="22"/>
        <v>0</v>
      </c>
      <c r="AX34" s="230" t="str">
        <f t="shared" si="23"/>
        <v/>
      </c>
      <c r="AY34" s="264">
        <f>'SCH B2 &amp; B3'!O34</f>
        <v>0</v>
      </c>
      <c r="AZ34" s="264">
        <f>'SCH B2 &amp; B3 (prior yr)'!O34</f>
        <v>0</v>
      </c>
      <c r="BA34" s="265">
        <f t="shared" si="24"/>
        <v>0</v>
      </c>
      <c r="BB34" s="230" t="str">
        <f t="shared" si="25"/>
        <v/>
      </c>
      <c r="BC34" s="266">
        <f t="shared" si="26"/>
        <v>0</v>
      </c>
      <c r="BD34" s="266">
        <f t="shared" si="41"/>
        <v>0</v>
      </c>
      <c r="BE34" s="266">
        <f t="shared" si="42"/>
        <v>0</v>
      </c>
      <c r="BF34" s="230" t="str">
        <f t="shared" si="43"/>
        <v/>
      </c>
      <c r="BG34" s="264">
        <f>'SCH B2 &amp; B3'!P34</f>
        <v>0</v>
      </c>
      <c r="BH34" s="264">
        <f>'SCH B2 &amp; B3 (prior yr)'!P34</f>
        <v>0</v>
      </c>
      <c r="BI34" s="265">
        <f t="shared" si="27"/>
        <v>0</v>
      </c>
      <c r="BJ34" s="230" t="str">
        <f t="shared" si="28"/>
        <v/>
      </c>
      <c r="BK34" s="264">
        <f>'SCH B2 &amp; B3'!Q34</f>
        <v>0</v>
      </c>
      <c r="BL34" s="264">
        <f>'SCH B2 &amp; B3 (prior yr)'!Q34</f>
        <v>0</v>
      </c>
      <c r="BM34" s="265">
        <f t="shared" si="29"/>
        <v>0</v>
      </c>
      <c r="BN34" s="230" t="str">
        <f t="shared" si="30"/>
        <v/>
      </c>
      <c r="BO34" s="264">
        <f>'SCH B2 &amp; B3'!R34</f>
        <v>0</v>
      </c>
      <c r="BP34" s="264">
        <f>'SCH B2 &amp; B3 (prior yr)'!R34</f>
        <v>0</v>
      </c>
      <c r="BQ34" s="265">
        <f t="shared" si="31"/>
        <v>0</v>
      </c>
      <c r="BR34" s="230" t="str">
        <f t="shared" si="32"/>
        <v/>
      </c>
      <c r="BS34" s="264">
        <f>'SCH B2 &amp; B3'!S34</f>
        <v>0</v>
      </c>
      <c r="BT34" s="264">
        <f>'SCH B2 &amp; B3 (prior yr)'!S34</f>
        <v>0</v>
      </c>
      <c r="BU34" s="265">
        <f t="shared" si="33"/>
        <v>0</v>
      </c>
      <c r="BV34" s="230" t="str">
        <f t="shared" si="34"/>
        <v/>
      </c>
      <c r="BW34" s="264">
        <f>'SCH B2 &amp; B3'!T34</f>
        <v>0</v>
      </c>
      <c r="BX34" s="264">
        <f>'SCH B2 &amp; B3 (prior yr)'!T34</f>
        <v>0</v>
      </c>
      <c r="BY34" s="265">
        <f t="shared" si="35"/>
        <v>0</v>
      </c>
      <c r="BZ34" s="230" t="str">
        <f t="shared" si="36"/>
        <v/>
      </c>
      <c r="CA34" s="232">
        <f t="shared" si="37"/>
        <v>0</v>
      </c>
      <c r="CB34" s="232">
        <f t="shared" si="38"/>
        <v>0</v>
      </c>
      <c r="CC34" s="265">
        <f t="shared" si="39"/>
        <v>0</v>
      </c>
      <c r="CD34" s="230" t="str">
        <f t="shared" si="40"/>
        <v/>
      </c>
    </row>
    <row r="35" spans="1:82" ht="20.100000000000001" customHeight="1" x14ac:dyDescent="0.2">
      <c r="A35" s="33">
        <v>24</v>
      </c>
      <c r="B35" s="30" t="s">
        <v>291</v>
      </c>
      <c r="C35" s="264">
        <f>'SCH B2 &amp; B3'!C35</f>
        <v>0</v>
      </c>
      <c r="D35" s="264">
        <f>'SCH B2 &amp; B3 (prior yr)'!C35</f>
        <v>0</v>
      </c>
      <c r="E35" s="265">
        <f t="shared" si="0"/>
        <v>0</v>
      </c>
      <c r="F35" s="230" t="str">
        <f t="shared" si="1"/>
        <v/>
      </c>
      <c r="G35" s="264">
        <f>'SCH B2 &amp; B3'!D35</f>
        <v>0</v>
      </c>
      <c r="H35" s="264">
        <f>'SCH B2 &amp; B3 (prior yr)'!D35</f>
        <v>0</v>
      </c>
      <c r="I35" s="265">
        <f t="shared" si="2"/>
        <v>0</v>
      </c>
      <c r="J35" s="230" t="str">
        <f t="shared" si="3"/>
        <v/>
      </c>
      <c r="K35" s="264">
        <f>'SCH B2 &amp; B3'!E35</f>
        <v>0</v>
      </c>
      <c r="L35" s="264">
        <f>'SCH B2 &amp; B3 (prior yr)'!E35</f>
        <v>0</v>
      </c>
      <c r="M35" s="265">
        <f t="shared" si="4"/>
        <v>0</v>
      </c>
      <c r="N35" s="230" t="str">
        <f t="shared" si="5"/>
        <v/>
      </c>
      <c r="O35" s="264">
        <f>'SCH B2 &amp; B3'!F35</f>
        <v>0</v>
      </c>
      <c r="P35" s="264">
        <f>'SCH B2 &amp; B3 (prior yr)'!F35</f>
        <v>0</v>
      </c>
      <c r="Q35" s="265">
        <f t="shared" si="6"/>
        <v>0</v>
      </c>
      <c r="R35" s="230" t="str">
        <f t="shared" si="7"/>
        <v/>
      </c>
      <c r="S35" s="264">
        <f>'SCH B2 &amp; B3'!G35</f>
        <v>0</v>
      </c>
      <c r="T35" s="264">
        <f>'SCH B2 &amp; B3 (prior yr)'!G35</f>
        <v>0</v>
      </c>
      <c r="U35" s="265">
        <f t="shared" si="8"/>
        <v>0</v>
      </c>
      <c r="V35" s="230" t="str">
        <f t="shared" si="9"/>
        <v/>
      </c>
      <c r="W35" s="264">
        <f>'SCH B2 &amp; B3'!H35</f>
        <v>0</v>
      </c>
      <c r="X35" s="264">
        <f>'SCH B2 &amp; B3 (prior yr)'!H35</f>
        <v>0</v>
      </c>
      <c r="Y35" s="265">
        <f t="shared" si="10"/>
        <v>0</v>
      </c>
      <c r="Z35" s="230" t="str">
        <f t="shared" si="11"/>
        <v/>
      </c>
      <c r="AA35" s="264">
        <f>'SCH B2 &amp; B3'!I35</f>
        <v>0</v>
      </c>
      <c r="AB35" s="264">
        <f>'SCH B2 &amp; B3 (prior yr)'!I35</f>
        <v>0</v>
      </c>
      <c r="AC35" s="265">
        <f t="shared" si="12"/>
        <v>0</v>
      </c>
      <c r="AD35" s="230" t="str">
        <f t="shared" si="13"/>
        <v/>
      </c>
      <c r="AE35" s="264">
        <f>'SCH B2 &amp; B3'!J35</f>
        <v>0</v>
      </c>
      <c r="AF35" s="264">
        <f>'SCH B2 &amp; B3 (prior yr)'!J35</f>
        <v>0</v>
      </c>
      <c r="AG35" s="265">
        <f t="shared" si="14"/>
        <v>0</v>
      </c>
      <c r="AH35" s="230" t="str">
        <f t="shared" si="15"/>
        <v/>
      </c>
      <c r="AI35" s="264">
        <f>'SCH B2 &amp; B3'!K35</f>
        <v>0</v>
      </c>
      <c r="AJ35" s="264">
        <f>'SCH B2 &amp; B3 (prior yr)'!K35</f>
        <v>0</v>
      </c>
      <c r="AK35" s="265">
        <f t="shared" si="16"/>
        <v>0</v>
      </c>
      <c r="AL35" s="230" t="str">
        <f t="shared" si="17"/>
        <v/>
      </c>
      <c r="AM35" s="264">
        <f>'SCH B2 &amp; B3'!L35</f>
        <v>0</v>
      </c>
      <c r="AN35" s="264">
        <f>'SCH B2 &amp; B3 (prior yr)'!L35</f>
        <v>0</v>
      </c>
      <c r="AO35" s="265">
        <f t="shared" si="18"/>
        <v>0</v>
      </c>
      <c r="AP35" s="230" t="str">
        <f t="shared" si="19"/>
        <v/>
      </c>
      <c r="AQ35" s="264">
        <f>'SCH B2 &amp; B3'!M35</f>
        <v>0</v>
      </c>
      <c r="AR35" s="264">
        <f>'SCH B2 &amp; B3 (prior yr)'!M35</f>
        <v>0</v>
      </c>
      <c r="AS35" s="265">
        <f t="shared" si="20"/>
        <v>0</v>
      </c>
      <c r="AT35" s="230" t="str">
        <f t="shared" si="21"/>
        <v/>
      </c>
      <c r="AU35" s="264">
        <f>'SCH B2 &amp; B3'!N35</f>
        <v>0</v>
      </c>
      <c r="AV35" s="264">
        <f>'SCH B2 &amp; B3 (prior yr)'!N35</f>
        <v>0</v>
      </c>
      <c r="AW35" s="265">
        <f t="shared" si="22"/>
        <v>0</v>
      </c>
      <c r="AX35" s="230" t="str">
        <f t="shared" si="23"/>
        <v/>
      </c>
      <c r="AY35" s="264">
        <f>'SCH B2 &amp; B3'!O35</f>
        <v>0</v>
      </c>
      <c r="AZ35" s="264">
        <f>'SCH B2 &amp; B3 (prior yr)'!O35</f>
        <v>0</v>
      </c>
      <c r="BA35" s="265">
        <f t="shared" si="24"/>
        <v>0</v>
      </c>
      <c r="BB35" s="230" t="str">
        <f t="shared" si="25"/>
        <v/>
      </c>
      <c r="BC35" s="266">
        <f t="shared" si="26"/>
        <v>0</v>
      </c>
      <c r="BD35" s="266">
        <f t="shared" si="41"/>
        <v>0</v>
      </c>
      <c r="BE35" s="266">
        <f t="shared" si="42"/>
        <v>0</v>
      </c>
      <c r="BF35" s="230" t="str">
        <f t="shared" si="43"/>
        <v/>
      </c>
      <c r="BG35" s="264">
        <f>'SCH B2 &amp; B3'!P35</f>
        <v>0</v>
      </c>
      <c r="BH35" s="264">
        <f>'SCH B2 &amp; B3 (prior yr)'!P35</f>
        <v>0</v>
      </c>
      <c r="BI35" s="265">
        <f t="shared" si="27"/>
        <v>0</v>
      </c>
      <c r="BJ35" s="230" t="str">
        <f t="shared" si="28"/>
        <v/>
      </c>
      <c r="BK35" s="264">
        <f>'SCH B2 &amp; B3'!Q35</f>
        <v>0</v>
      </c>
      <c r="BL35" s="264">
        <f>'SCH B2 &amp; B3 (prior yr)'!Q35</f>
        <v>0</v>
      </c>
      <c r="BM35" s="265">
        <f t="shared" si="29"/>
        <v>0</v>
      </c>
      <c r="BN35" s="230" t="str">
        <f t="shared" si="30"/>
        <v/>
      </c>
      <c r="BO35" s="264">
        <f>'SCH B2 &amp; B3'!R35</f>
        <v>0</v>
      </c>
      <c r="BP35" s="264">
        <f>'SCH B2 &amp; B3 (prior yr)'!R35</f>
        <v>0</v>
      </c>
      <c r="BQ35" s="265">
        <f t="shared" si="31"/>
        <v>0</v>
      </c>
      <c r="BR35" s="230" t="str">
        <f t="shared" si="32"/>
        <v/>
      </c>
      <c r="BS35" s="264">
        <f>'SCH B2 &amp; B3'!S35</f>
        <v>0</v>
      </c>
      <c r="BT35" s="264">
        <f>'SCH B2 &amp; B3 (prior yr)'!S35</f>
        <v>0</v>
      </c>
      <c r="BU35" s="265">
        <f t="shared" si="33"/>
        <v>0</v>
      </c>
      <c r="BV35" s="230" t="str">
        <f t="shared" si="34"/>
        <v/>
      </c>
      <c r="BW35" s="264">
        <f>'SCH B2 &amp; B3'!T35</f>
        <v>0</v>
      </c>
      <c r="BX35" s="264">
        <f>'SCH B2 &amp; B3 (prior yr)'!T35</f>
        <v>0</v>
      </c>
      <c r="BY35" s="265">
        <f t="shared" si="35"/>
        <v>0</v>
      </c>
      <c r="BZ35" s="230" t="str">
        <f t="shared" si="36"/>
        <v/>
      </c>
      <c r="CA35" s="232">
        <f t="shared" si="37"/>
        <v>0</v>
      </c>
      <c r="CB35" s="232">
        <f t="shared" si="38"/>
        <v>0</v>
      </c>
      <c r="CC35" s="265">
        <f t="shared" si="39"/>
        <v>0</v>
      </c>
      <c r="CD35" s="230" t="str">
        <f t="shared" si="40"/>
        <v/>
      </c>
    </row>
    <row r="36" spans="1:82" ht="20.100000000000001" customHeight="1" x14ac:dyDescent="0.2">
      <c r="A36" s="33">
        <v>25</v>
      </c>
      <c r="B36" s="179" t="s">
        <v>306</v>
      </c>
      <c r="C36" s="264">
        <f>'SCH B2 &amp; B3'!C36</f>
        <v>0</v>
      </c>
      <c r="D36" s="264">
        <f>'SCH B2 &amp; B3 (prior yr)'!C36</f>
        <v>0</v>
      </c>
      <c r="E36" s="265">
        <f t="shared" si="0"/>
        <v>0</v>
      </c>
      <c r="F36" s="230" t="str">
        <f t="shared" si="1"/>
        <v/>
      </c>
      <c r="G36" s="264">
        <f>'SCH B2 &amp; B3'!D36</f>
        <v>0</v>
      </c>
      <c r="H36" s="264">
        <f>'SCH B2 &amp; B3 (prior yr)'!D36</f>
        <v>0</v>
      </c>
      <c r="I36" s="265">
        <f t="shared" si="2"/>
        <v>0</v>
      </c>
      <c r="J36" s="230" t="str">
        <f t="shared" si="3"/>
        <v/>
      </c>
      <c r="K36" s="264">
        <f>'SCH B2 &amp; B3'!E36</f>
        <v>0</v>
      </c>
      <c r="L36" s="264">
        <f>'SCH B2 &amp; B3 (prior yr)'!E36</f>
        <v>0</v>
      </c>
      <c r="M36" s="265">
        <f t="shared" si="4"/>
        <v>0</v>
      </c>
      <c r="N36" s="230" t="str">
        <f t="shared" si="5"/>
        <v/>
      </c>
      <c r="O36" s="264">
        <f>'SCH B2 &amp; B3'!F36</f>
        <v>0</v>
      </c>
      <c r="P36" s="264">
        <f>'SCH B2 &amp; B3 (prior yr)'!F36</f>
        <v>0</v>
      </c>
      <c r="Q36" s="265">
        <f t="shared" si="6"/>
        <v>0</v>
      </c>
      <c r="R36" s="230" t="str">
        <f t="shared" si="7"/>
        <v/>
      </c>
      <c r="S36" s="264">
        <f>'SCH B2 &amp; B3'!G36</f>
        <v>0</v>
      </c>
      <c r="T36" s="264">
        <f>'SCH B2 &amp; B3 (prior yr)'!G36</f>
        <v>0</v>
      </c>
      <c r="U36" s="265">
        <f t="shared" si="8"/>
        <v>0</v>
      </c>
      <c r="V36" s="230" t="str">
        <f t="shared" si="9"/>
        <v/>
      </c>
      <c r="W36" s="264">
        <f>'SCH B2 &amp; B3'!H36</f>
        <v>0</v>
      </c>
      <c r="X36" s="264">
        <f>'SCH B2 &amp; B3 (prior yr)'!H36</f>
        <v>0</v>
      </c>
      <c r="Y36" s="265">
        <f t="shared" si="10"/>
        <v>0</v>
      </c>
      <c r="Z36" s="230" t="str">
        <f t="shared" si="11"/>
        <v/>
      </c>
      <c r="AA36" s="264">
        <f>'SCH B2 &amp; B3'!I36</f>
        <v>0</v>
      </c>
      <c r="AB36" s="264">
        <f>'SCH B2 &amp; B3 (prior yr)'!I36</f>
        <v>0</v>
      </c>
      <c r="AC36" s="265">
        <f t="shared" si="12"/>
        <v>0</v>
      </c>
      <c r="AD36" s="230" t="str">
        <f t="shared" si="13"/>
        <v/>
      </c>
      <c r="AE36" s="264">
        <f>'SCH B2 &amp; B3'!J36</f>
        <v>0</v>
      </c>
      <c r="AF36" s="264">
        <f>'SCH B2 &amp; B3 (prior yr)'!J36</f>
        <v>0</v>
      </c>
      <c r="AG36" s="265">
        <f t="shared" si="14"/>
        <v>0</v>
      </c>
      <c r="AH36" s="230" t="str">
        <f t="shared" si="15"/>
        <v/>
      </c>
      <c r="AI36" s="264">
        <f>'SCH B2 &amp; B3'!K36</f>
        <v>0</v>
      </c>
      <c r="AJ36" s="264">
        <f>'SCH B2 &amp; B3 (prior yr)'!K36</f>
        <v>0</v>
      </c>
      <c r="AK36" s="265">
        <f t="shared" si="16"/>
        <v>0</v>
      </c>
      <c r="AL36" s="230" t="str">
        <f t="shared" si="17"/>
        <v/>
      </c>
      <c r="AM36" s="264">
        <f>'SCH B2 &amp; B3'!L36</f>
        <v>0</v>
      </c>
      <c r="AN36" s="264">
        <f>'SCH B2 &amp; B3 (prior yr)'!L36</f>
        <v>0</v>
      </c>
      <c r="AO36" s="265">
        <f t="shared" si="18"/>
        <v>0</v>
      </c>
      <c r="AP36" s="230" t="str">
        <f t="shared" si="19"/>
        <v/>
      </c>
      <c r="AQ36" s="264">
        <f>'SCH B2 &amp; B3'!M36</f>
        <v>0</v>
      </c>
      <c r="AR36" s="264">
        <f>'SCH B2 &amp; B3 (prior yr)'!M36</f>
        <v>0</v>
      </c>
      <c r="AS36" s="265">
        <f t="shared" si="20"/>
        <v>0</v>
      </c>
      <c r="AT36" s="230" t="str">
        <f t="shared" si="21"/>
        <v/>
      </c>
      <c r="AU36" s="264">
        <f>'SCH B2 &amp; B3'!N36</f>
        <v>0</v>
      </c>
      <c r="AV36" s="264">
        <f>'SCH B2 &amp; B3 (prior yr)'!N36</f>
        <v>0</v>
      </c>
      <c r="AW36" s="265">
        <f t="shared" si="22"/>
        <v>0</v>
      </c>
      <c r="AX36" s="230" t="str">
        <f t="shared" si="23"/>
        <v/>
      </c>
      <c r="AY36" s="264">
        <f>'SCH B2 &amp; B3'!O36</f>
        <v>0</v>
      </c>
      <c r="AZ36" s="264">
        <f>'SCH B2 &amp; B3 (prior yr)'!O36</f>
        <v>0</v>
      </c>
      <c r="BA36" s="265">
        <f t="shared" si="24"/>
        <v>0</v>
      </c>
      <c r="BB36" s="230" t="str">
        <f t="shared" si="25"/>
        <v/>
      </c>
      <c r="BC36" s="266">
        <f t="shared" si="26"/>
        <v>0</v>
      </c>
      <c r="BD36" s="266">
        <f t="shared" si="41"/>
        <v>0</v>
      </c>
      <c r="BE36" s="266">
        <f t="shared" si="42"/>
        <v>0</v>
      </c>
      <c r="BF36" s="230" t="str">
        <f t="shared" si="43"/>
        <v/>
      </c>
      <c r="BG36" s="264">
        <f>'SCH B2 &amp; B3'!P36</f>
        <v>0</v>
      </c>
      <c r="BH36" s="264">
        <f>'SCH B2 &amp; B3 (prior yr)'!P36</f>
        <v>0</v>
      </c>
      <c r="BI36" s="265">
        <f t="shared" si="27"/>
        <v>0</v>
      </c>
      <c r="BJ36" s="230" t="str">
        <f t="shared" si="28"/>
        <v/>
      </c>
      <c r="BK36" s="264">
        <f>'SCH B2 &amp; B3'!Q36</f>
        <v>0</v>
      </c>
      <c r="BL36" s="264">
        <f>'SCH B2 &amp; B3 (prior yr)'!Q36</f>
        <v>0</v>
      </c>
      <c r="BM36" s="265">
        <f t="shared" si="29"/>
        <v>0</v>
      </c>
      <c r="BN36" s="230" t="str">
        <f t="shared" si="30"/>
        <v/>
      </c>
      <c r="BO36" s="264">
        <f>'SCH B2 &amp; B3'!R36</f>
        <v>0</v>
      </c>
      <c r="BP36" s="264">
        <f>'SCH B2 &amp; B3 (prior yr)'!R36</f>
        <v>0</v>
      </c>
      <c r="BQ36" s="265">
        <f t="shared" si="31"/>
        <v>0</v>
      </c>
      <c r="BR36" s="230" t="str">
        <f t="shared" si="32"/>
        <v/>
      </c>
      <c r="BS36" s="264">
        <f>'SCH B2 &amp; B3'!S36</f>
        <v>0</v>
      </c>
      <c r="BT36" s="264">
        <f>'SCH B2 &amp; B3 (prior yr)'!S36</f>
        <v>0</v>
      </c>
      <c r="BU36" s="265">
        <f t="shared" si="33"/>
        <v>0</v>
      </c>
      <c r="BV36" s="230" t="str">
        <f t="shared" si="34"/>
        <v/>
      </c>
      <c r="BW36" s="264">
        <f>'SCH B2 &amp; B3'!T36</f>
        <v>0</v>
      </c>
      <c r="BX36" s="264">
        <f>'SCH B2 &amp; B3 (prior yr)'!T36</f>
        <v>0</v>
      </c>
      <c r="BY36" s="265">
        <f t="shared" si="35"/>
        <v>0</v>
      </c>
      <c r="BZ36" s="230" t="str">
        <f t="shared" si="36"/>
        <v/>
      </c>
      <c r="CA36" s="232">
        <f t="shared" si="37"/>
        <v>0</v>
      </c>
      <c r="CB36" s="232">
        <f t="shared" si="38"/>
        <v>0</v>
      </c>
      <c r="CC36" s="265">
        <f t="shared" si="39"/>
        <v>0</v>
      </c>
      <c r="CD36" s="230" t="str">
        <f t="shared" si="40"/>
        <v/>
      </c>
    </row>
    <row r="37" spans="1:82" ht="20.100000000000001" customHeight="1" x14ac:dyDescent="0.2">
      <c r="A37" s="33">
        <v>26</v>
      </c>
      <c r="B37" s="30" t="s">
        <v>281</v>
      </c>
      <c r="C37" s="264">
        <f>'SCH B2 &amp; B3'!C37</f>
        <v>0</v>
      </c>
      <c r="D37" s="264">
        <f>'SCH B2 &amp; B3 (prior yr)'!C37</f>
        <v>0</v>
      </c>
      <c r="E37" s="265">
        <f t="shared" si="0"/>
        <v>0</v>
      </c>
      <c r="F37" s="230" t="str">
        <f t="shared" si="1"/>
        <v/>
      </c>
      <c r="G37" s="264">
        <f>'SCH B2 &amp; B3'!D37</f>
        <v>0</v>
      </c>
      <c r="H37" s="264">
        <f>'SCH B2 &amp; B3 (prior yr)'!D37</f>
        <v>0</v>
      </c>
      <c r="I37" s="265">
        <f t="shared" si="2"/>
        <v>0</v>
      </c>
      <c r="J37" s="230" t="str">
        <f t="shared" si="3"/>
        <v/>
      </c>
      <c r="K37" s="264">
        <f>'SCH B2 &amp; B3'!E37</f>
        <v>0</v>
      </c>
      <c r="L37" s="264">
        <f>'SCH B2 &amp; B3 (prior yr)'!E37</f>
        <v>0</v>
      </c>
      <c r="M37" s="265">
        <f t="shared" si="4"/>
        <v>0</v>
      </c>
      <c r="N37" s="230" t="str">
        <f t="shared" si="5"/>
        <v/>
      </c>
      <c r="O37" s="264">
        <f>'SCH B2 &amp; B3'!F37</f>
        <v>0</v>
      </c>
      <c r="P37" s="264">
        <f>'SCH B2 &amp; B3 (prior yr)'!F37</f>
        <v>0</v>
      </c>
      <c r="Q37" s="265">
        <f t="shared" si="6"/>
        <v>0</v>
      </c>
      <c r="R37" s="230" t="str">
        <f t="shared" si="7"/>
        <v/>
      </c>
      <c r="S37" s="264">
        <f>'SCH B2 &amp; B3'!G37</f>
        <v>0</v>
      </c>
      <c r="T37" s="264">
        <f>'SCH B2 &amp; B3 (prior yr)'!G37</f>
        <v>0</v>
      </c>
      <c r="U37" s="265">
        <f t="shared" si="8"/>
        <v>0</v>
      </c>
      <c r="V37" s="230" t="str">
        <f t="shared" si="9"/>
        <v/>
      </c>
      <c r="W37" s="264">
        <f>'SCH B2 &amp; B3'!H37</f>
        <v>0</v>
      </c>
      <c r="X37" s="264">
        <f>'SCH B2 &amp; B3 (prior yr)'!H37</f>
        <v>0</v>
      </c>
      <c r="Y37" s="265">
        <f t="shared" si="10"/>
        <v>0</v>
      </c>
      <c r="Z37" s="230" t="str">
        <f t="shared" si="11"/>
        <v/>
      </c>
      <c r="AA37" s="264">
        <f>'SCH B2 &amp; B3'!I37</f>
        <v>0</v>
      </c>
      <c r="AB37" s="264">
        <f>'SCH B2 &amp; B3 (prior yr)'!I37</f>
        <v>0</v>
      </c>
      <c r="AC37" s="265">
        <f t="shared" si="12"/>
        <v>0</v>
      </c>
      <c r="AD37" s="230" t="str">
        <f t="shared" si="13"/>
        <v/>
      </c>
      <c r="AE37" s="264">
        <f>'SCH B2 &amp; B3'!J37</f>
        <v>0</v>
      </c>
      <c r="AF37" s="264">
        <f>'SCH B2 &amp; B3 (prior yr)'!J37</f>
        <v>0</v>
      </c>
      <c r="AG37" s="265">
        <f t="shared" si="14"/>
        <v>0</v>
      </c>
      <c r="AH37" s="230" t="str">
        <f t="shared" si="15"/>
        <v/>
      </c>
      <c r="AI37" s="264">
        <f>'SCH B2 &amp; B3'!K37</f>
        <v>0</v>
      </c>
      <c r="AJ37" s="264">
        <f>'SCH B2 &amp; B3 (prior yr)'!K37</f>
        <v>0</v>
      </c>
      <c r="AK37" s="265">
        <f t="shared" si="16"/>
        <v>0</v>
      </c>
      <c r="AL37" s="230" t="str">
        <f t="shared" si="17"/>
        <v/>
      </c>
      <c r="AM37" s="264">
        <f>'SCH B2 &amp; B3'!L37</f>
        <v>0</v>
      </c>
      <c r="AN37" s="264">
        <f>'SCH B2 &amp; B3 (prior yr)'!L37</f>
        <v>0</v>
      </c>
      <c r="AO37" s="265">
        <f t="shared" si="18"/>
        <v>0</v>
      </c>
      <c r="AP37" s="230" t="str">
        <f t="shared" si="19"/>
        <v/>
      </c>
      <c r="AQ37" s="264">
        <f>'SCH B2 &amp; B3'!M37</f>
        <v>0</v>
      </c>
      <c r="AR37" s="264">
        <f>'SCH B2 &amp; B3 (prior yr)'!M37</f>
        <v>0</v>
      </c>
      <c r="AS37" s="265">
        <f t="shared" si="20"/>
        <v>0</v>
      </c>
      <c r="AT37" s="230" t="str">
        <f t="shared" si="21"/>
        <v/>
      </c>
      <c r="AU37" s="264">
        <f>'SCH B2 &amp; B3'!N37</f>
        <v>0</v>
      </c>
      <c r="AV37" s="264">
        <f>'SCH B2 &amp; B3 (prior yr)'!N37</f>
        <v>0</v>
      </c>
      <c r="AW37" s="265">
        <f t="shared" si="22"/>
        <v>0</v>
      </c>
      <c r="AX37" s="230" t="str">
        <f t="shared" si="23"/>
        <v/>
      </c>
      <c r="AY37" s="264">
        <f>'SCH B2 &amp; B3'!O37</f>
        <v>0</v>
      </c>
      <c r="AZ37" s="264">
        <f>'SCH B2 &amp; B3 (prior yr)'!O37</f>
        <v>0</v>
      </c>
      <c r="BA37" s="265">
        <f t="shared" si="24"/>
        <v>0</v>
      </c>
      <c r="BB37" s="230" t="str">
        <f t="shared" si="25"/>
        <v/>
      </c>
      <c r="BC37" s="266">
        <f t="shared" si="26"/>
        <v>0</v>
      </c>
      <c r="BD37" s="266">
        <f t="shared" si="41"/>
        <v>0</v>
      </c>
      <c r="BE37" s="266">
        <f t="shared" si="42"/>
        <v>0</v>
      </c>
      <c r="BF37" s="230" t="str">
        <f t="shared" si="43"/>
        <v/>
      </c>
      <c r="BG37" s="264">
        <f>'SCH B2 &amp; B3'!P37</f>
        <v>0</v>
      </c>
      <c r="BH37" s="264">
        <f>'SCH B2 &amp; B3 (prior yr)'!P37</f>
        <v>0</v>
      </c>
      <c r="BI37" s="265">
        <f t="shared" si="27"/>
        <v>0</v>
      </c>
      <c r="BJ37" s="230" t="str">
        <f t="shared" si="28"/>
        <v/>
      </c>
      <c r="BK37" s="264">
        <f>'SCH B2 &amp; B3'!Q37</f>
        <v>0</v>
      </c>
      <c r="BL37" s="264">
        <f>'SCH B2 &amp; B3 (prior yr)'!Q37</f>
        <v>0</v>
      </c>
      <c r="BM37" s="265">
        <f t="shared" si="29"/>
        <v>0</v>
      </c>
      <c r="BN37" s="230" t="str">
        <f t="shared" si="30"/>
        <v/>
      </c>
      <c r="BO37" s="264">
        <f>'SCH B2 &amp; B3'!R37</f>
        <v>0</v>
      </c>
      <c r="BP37" s="264">
        <f>'SCH B2 &amp; B3 (prior yr)'!R37</f>
        <v>0</v>
      </c>
      <c r="BQ37" s="265">
        <f t="shared" si="31"/>
        <v>0</v>
      </c>
      <c r="BR37" s="230" t="str">
        <f t="shared" si="32"/>
        <v/>
      </c>
      <c r="BS37" s="264">
        <f>'SCH B2 &amp; B3'!S37</f>
        <v>0</v>
      </c>
      <c r="BT37" s="264">
        <f>'SCH B2 &amp; B3 (prior yr)'!S37</f>
        <v>0</v>
      </c>
      <c r="BU37" s="265">
        <f t="shared" si="33"/>
        <v>0</v>
      </c>
      <c r="BV37" s="230" t="str">
        <f t="shared" si="34"/>
        <v/>
      </c>
      <c r="BW37" s="264">
        <f>'SCH B2 &amp; B3'!T37</f>
        <v>0</v>
      </c>
      <c r="BX37" s="264">
        <f>'SCH B2 &amp; B3 (prior yr)'!T37</f>
        <v>0</v>
      </c>
      <c r="BY37" s="265">
        <f t="shared" si="35"/>
        <v>0</v>
      </c>
      <c r="BZ37" s="230" t="str">
        <f t="shared" si="36"/>
        <v/>
      </c>
      <c r="CA37" s="232">
        <f t="shared" si="37"/>
        <v>0</v>
      </c>
      <c r="CB37" s="232">
        <f t="shared" si="38"/>
        <v>0</v>
      </c>
      <c r="CC37" s="265">
        <f t="shared" si="39"/>
        <v>0</v>
      </c>
      <c r="CD37" s="230" t="str">
        <f t="shared" si="40"/>
        <v/>
      </c>
    </row>
    <row r="38" spans="1:82" ht="20.100000000000001" customHeight="1" x14ac:dyDescent="0.2">
      <c r="A38" s="33">
        <v>27</v>
      </c>
      <c r="B38" s="30" t="s">
        <v>138</v>
      </c>
      <c r="C38" s="264">
        <f>'SCH B2 &amp; B3'!C38</f>
        <v>0</v>
      </c>
      <c r="D38" s="264">
        <f>'SCH B2 &amp; B3 (prior yr)'!C38</f>
        <v>0</v>
      </c>
      <c r="E38" s="265">
        <f t="shared" si="0"/>
        <v>0</v>
      </c>
      <c r="F38" s="230" t="str">
        <f t="shared" si="1"/>
        <v/>
      </c>
      <c r="G38" s="264">
        <f>'SCH B2 &amp; B3'!D38</f>
        <v>0</v>
      </c>
      <c r="H38" s="264">
        <f>'SCH B2 &amp; B3 (prior yr)'!D38</f>
        <v>0</v>
      </c>
      <c r="I38" s="265">
        <f t="shared" si="2"/>
        <v>0</v>
      </c>
      <c r="J38" s="230" t="str">
        <f t="shared" si="3"/>
        <v/>
      </c>
      <c r="K38" s="264">
        <f>'SCH B2 &amp; B3'!E38</f>
        <v>0</v>
      </c>
      <c r="L38" s="264">
        <f>'SCH B2 &amp; B3 (prior yr)'!E38</f>
        <v>0</v>
      </c>
      <c r="M38" s="265">
        <f t="shared" si="4"/>
        <v>0</v>
      </c>
      <c r="N38" s="230" t="str">
        <f t="shared" si="5"/>
        <v/>
      </c>
      <c r="O38" s="264">
        <f>'SCH B2 &amp; B3'!F38</f>
        <v>0</v>
      </c>
      <c r="P38" s="264">
        <f>'SCH B2 &amp; B3 (prior yr)'!F38</f>
        <v>0</v>
      </c>
      <c r="Q38" s="265">
        <f t="shared" si="6"/>
        <v>0</v>
      </c>
      <c r="R38" s="230" t="str">
        <f t="shared" si="7"/>
        <v/>
      </c>
      <c r="S38" s="264">
        <f>'SCH B2 &amp; B3'!G38</f>
        <v>0</v>
      </c>
      <c r="T38" s="264">
        <f>'SCH B2 &amp; B3 (prior yr)'!G38</f>
        <v>0</v>
      </c>
      <c r="U38" s="265">
        <f t="shared" si="8"/>
        <v>0</v>
      </c>
      <c r="V38" s="230" t="str">
        <f t="shared" si="9"/>
        <v/>
      </c>
      <c r="W38" s="264">
        <f>'SCH B2 &amp; B3'!H38</f>
        <v>0</v>
      </c>
      <c r="X38" s="264">
        <f>'SCH B2 &amp; B3 (prior yr)'!H38</f>
        <v>0</v>
      </c>
      <c r="Y38" s="265">
        <f t="shared" si="10"/>
        <v>0</v>
      </c>
      <c r="Z38" s="230" t="str">
        <f t="shared" si="11"/>
        <v/>
      </c>
      <c r="AA38" s="264">
        <f>'SCH B2 &amp; B3'!I38</f>
        <v>0</v>
      </c>
      <c r="AB38" s="264">
        <f>'SCH B2 &amp; B3 (prior yr)'!I38</f>
        <v>0</v>
      </c>
      <c r="AC38" s="265">
        <f t="shared" si="12"/>
        <v>0</v>
      </c>
      <c r="AD38" s="230" t="str">
        <f t="shared" si="13"/>
        <v/>
      </c>
      <c r="AE38" s="264">
        <f>'SCH B2 &amp; B3'!J38</f>
        <v>0</v>
      </c>
      <c r="AF38" s="264">
        <f>'SCH B2 &amp; B3 (prior yr)'!J38</f>
        <v>0</v>
      </c>
      <c r="AG38" s="265">
        <f t="shared" si="14"/>
        <v>0</v>
      </c>
      <c r="AH38" s="230" t="str">
        <f t="shared" si="15"/>
        <v/>
      </c>
      <c r="AI38" s="264">
        <f>'SCH B2 &amp; B3'!K38</f>
        <v>0</v>
      </c>
      <c r="AJ38" s="264">
        <f>'SCH B2 &amp; B3 (prior yr)'!K38</f>
        <v>0</v>
      </c>
      <c r="AK38" s="265">
        <f t="shared" si="16"/>
        <v>0</v>
      </c>
      <c r="AL38" s="230" t="str">
        <f t="shared" si="17"/>
        <v/>
      </c>
      <c r="AM38" s="264">
        <f>'SCH B2 &amp; B3'!L38</f>
        <v>0</v>
      </c>
      <c r="AN38" s="264">
        <f>'SCH B2 &amp; B3 (prior yr)'!L38</f>
        <v>0</v>
      </c>
      <c r="AO38" s="265">
        <f t="shared" si="18"/>
        <v>0</v>
      </c>
      <c r="AP38" s="230" t="str">
        <f t="shared" si="19"/>
        <v/>
      </c>
      <c r="AQ38" s="264">
        <f>'SCH B2 &amp; B3'!M38</f>
        <v>0</v>
      </c>
      <c r="AR38" s="264">
        <f>'SCH B2 &amp; B3 (prior yr)'!M38</f>
        <v>0</v>
      </c>
      <c r="AS38" s="265">
        <f t="shared" si="20"/>
        <v>0</v>
      </c>
      <c r="AT38" s="230" t="str">
        <f t="shared" si="21"/>
        <v/>
      </c>
      <c r="AU38" s="264">
        <f>'SCH B2 &amp; B3'!N38</f>
        <v>0</v>
      </c>
      <c r="AV38" s="264">
        <f>'SCH B2 &amp; B3 (prior yr)'!N38</f>
        <v>0</v>
      </c>
      <c r="AW38" s="265">
        <f t="shared" si="22"/>
        <v>0</v>
      </c>
      <c r="AX38" s="230" t="str">
        <f t="shared" si="23"/>
        <v/>
      </c>
      <c r="AY38" s="264">
        <f>'SCH B2 &amp; B3'!O38</f>
        <v>0</v>
      </c>
      <c r="AZ38" s="264">
        <f>'SCH B2 &amp; B3 (prior yr)'!O38</f>
        <v>0</v>
      </c>
      <c r="BA38" s="265">
        <f t="shared" si="24"/>
        <v>0</v>
      </c>
      <c r="BB38" s="230" t="str">
        <f t="shared" si="25"/>
        <v/>
      </c>
      <c r="BC38" s="266">
        <f t="shared" si="26"/>
        <v>0</v>
      </c>
      <c r="BD38" s="266">
        <f t="shared" si="41"/>
        <v>0</v>
      </c>
      <c r="BE38" s="266">
        <f t="shared" si="42"/>
        <v>0</v>
      </c>
      <c r="BF38" s="230" t="str">
        <f t="shared" si="43"/>
        <v/>
      </c>
      <c r="BG38" s="264">
        <f>'SCH B2 &amp; B3'!P38</f>
        <v>0</v>
      </c>
      <c r="BH38" s="264">
        <f>'SCH B2 &amp; B3 (prior yr)'!P38</f>
        <v>0</v>
      </c>
      <c r="BI38" s="265">
        <f t="shared" si="27"/>
        <v>0</v>
      </c>
      <c r="BJ38" s="230" t="str">
        <f t="shared" si="28"/>
        <v/>
      </c>
      <c r="BK38" s="264">
        <f>'SCH B2 &amp; B3'!Q38</f>
        <v>0</v>
      </c>
      <c r="BL38" s="264">
        <f>'SCH B2 &amp; B3 (prior yr)'!Q38</f>
        <v>0</v>
      </c>
      <c r="BM38" s="265">
        <f t="shared" si="29"/>
        <v>0</v>
      </c>
      <c r="BN38" s="230" t="str">
        <f t="shared" si="30"/>
        <v/>
      </c>
      <c r="BO38" s="264">
        <f>'SCH B2 &amp; B3'!R38</f>
        <v>0</v>
      </c>
      <c r="BP38" s="264">
        <f>'SCH B2 &amp; B3 (prior yr)'!R38</f>
        <v>0</v>
      </c>
      <c r="BQ38" s="265">
        <f t="shared" si="31"/>
        <v>0</v>
      </c>
      <c r="BR38" s="230" t="str">
        <f t="shared" si="32"/>
        <v/>
      </c>
      <c r="BS38" s="264">
        <f>'SCH B2 &amp; B3'!S38</f>
        <v>0</v>
      </c>
      <c r="BT38" s="264">
        <f>'SCH B2 &amp; B3 (prior yr)'!S38</f>
        <v>0</v>
      </c>
      <c r="BU38" s="265">
        <f t="shared" si="33"/>
        <v>0</v>
      </c>
      <c r="BV38" s="230" t="str">
        <f t="shared" si="34"/>
        <v/>
      </c>
      <c r="BW38" s="264">
        <f>'SCH B2 &amp; B3'!T38</f>
        <v>0</v>
      </c>
      <c r="BX38" s="264">
        <f>'SCH B2 &amp; B3 (prior yr)'!T38</f>
        <v>0</v>
      </c>
      <c r="BY38" s="265">
        <f t="shared" si="35"/>
        <v>0</v>
      </c>
      <c r="BZ38" s="230" t="str">
        <f t="shared" si="36"/>
        <v/>
      </c>
      <c r="CA38" s="232">
        <f t="shared" si="37"/>
        <v>0</v>
      </c>
      <c r="CB38" s="232">
        <f t="shared" si="38"/>
        <v>0</v>
      </c>
      <c r="CC38" s="265">
        <f t="shared" si="39"/>
        <v>0</v>
      </c>
      <c r="CD38" s="230" t="str">
        <f t="shared" si="40"/>
        <v/>
      </c>
    </row>
    <row r="39" spans="1:82" ht="20.100000000000001" customHeight="1" x14ac:dyDescent="0.2">
      <c r="A39" s="33">
        <v>28</v>
      </c>
      <c r="B39" s="30" t="s">
        <v>139</v>
      </c>
      <c r="C39" s="264">
        <f>'SCH B2 &amp; B3'!C39</f>
        <v>0</v>
      </c>
      <c r="D39" s="264">
        <f>'SCH B2 &amp; B3 (prior yr)'!C39</f>
        <v>0</v>
      </c>
      <c r="E39" s="265">
        <f t="shared" si="0"/>
        <v>0</v>
      </c>
      <c r="F39" s="230" t="str">
        <f t="shared" si="1"/>
        <v/>
      </c>
      <c r="G39" s="264">
        <f>'SCH B2 &amp; B3'!D39</f>
        <v>0</v>
      </c>
      <c r="H39" s="264">
        <f>'SCH B2 &amp; B3 (prior yr)'!D39</f>
        <v>0</v>
      </c>
      <c r="I39" s="265">
        <f t="shared" si="2"/>
        <v>0</v>
      </c>
      <c r="J39" s="230" t="str">
        <f t="shared" si="3"/>
        <v/>
      </c>
      <c r="K39" s="264">
        <f>'SCH B2 &amp; B3'!E39</f>
        <v>0</v>
      </c>
      <c r="L39" s="264">
        <f>'SCH B2 &amp; B3 (prior yr)'!E39</f>
        <v>0</v>
      </c>
      <c r="M39" s="265">
        <f t="shared" si="4"/>
        <v>0</v>
      </c>
      <c r="N39" s="230" t="str">
        <f t="shared" si="5"/>
        <v/>
      </c>
      <c r="O39" s="264">
        <f>'SCH B2 &amp; B3'!F39</f>
        <v>0</v>
      </c>
      <c r="P39" s="264">
        <f>'SCH B2 &amp; B3 (prior yr)'!F39</f>
        <v>0</v>
      </c>
      <c r="Q39" s="265">
        <f t="shared" si="6"/>
        <v>0</v>
      </c>
      <c r="R39" s="230" t="str">
        <f t="shared" si="7"/>
        <v/>
      </c>
      <c r="S39" s="264">
        <f>'SCH B2 &amp; B3'!G39</f>
        <v>0</v>
      </c>
      <c r="T39" s="264">
        <f>'SCH B2 &amp; B3 (prior yr)'!G39</f>
        <v>0</v>
      </c>
      <c r="U39" s="265">
        <f t="shared" si="8"/>
        <v>0</v>
      </c>
      <c r="V39" s="230" t="str">
        <f t="shared" si="9"/>
        <v/>
      </c>
      <c r="W39" s="264">
        <f>'SCH B2 &amp; B3'!H39</f>
        <v>0</v>
      </c>
      <c r="X39" s="264">
        <f>'SCH B2 &amp; B3 (prior yr)'!H39</f>
        <v>0</v>
      </c>
      <c r="Y39" s="265">
        <f t="shared" si="10"/>
        <v>0</v>
      </c>
      <c r="Z39" s="230" t="str">
        <f t="shared" si="11"/>
        <v/>
      </c>
      <c r="AA39" s="264">
        <f>'SCH B2 &amp; B3'!I39</f>
        <v>0</v>
      </c>
      <c r="AB39" s="264">
        <f>'SCH B2 &amp; B3 (prior yr)'!I39</f>
        <v>0</v>
      </c>
      <c r="AC39" s="265">
        <f t="shared" si="12"/>
        <v>0</v>
      </c>
      <c r="AD39" s="230" t="str">
        <f t="shared" si="13"/>
        <v/>
      </c>
      <c r="AE39" s="264">
        <f>'SCH B2 &amp; B3'!J39</f>
        <v>0</v>
      </c>
      <c r="AF39" s="264">
        <f>'SCH B2 &amp; B3 (prior yr)'!J39</f>
        <v>0</v>
      </c>
      <c r="AG39" s="265">
        <f t="shared" si="14"/>
        <v>0</v>
      </c>
      <c r="AH39" s="230" t="str">
        <f t="shared" si="15"/>
        <v/>
      </c>
      <c r="AI39" s="264">
        <f>'SCH B2 &amp; B3'!K39</f>
        <v>0</v>
      </c>
      <c r="AJ39" s="264">
        <f>'SCH B2 &amp; B3 (prior yr)'!K39</f>
        <v>0</v>
      </c>
      <c r="AK39" s="265">
        <f t="shared" si="16"/>
        <v>0</v>
      </c>
      <c r="AL39" s="230" t="str">
        <f t="shared" si="17"/>
        <v/>
      </c>
      <c r="AM39" s="264">
        <f>'SCH B2 &amp; B3'!L39</f>
        <v>0</v>
      </c>
      <c r="AN39" s="264">
        <f>'SCH B2 &amp; B3 (prior yr)'!L39</f>
        <v>0</v>
      </c>
      <c r="AO39" s="265">
        <f t="shared" si="18"/>
        <v>0</v>
      </c>
      <c r="AP39" s="230" t="str">
        <f t="shared" si="19"/>
        <v/>
      </c>
      <c r="AQ39" s="264">
        <f>'SCH B2 &amp; B3'!M39</f>
        <v>0</v>
      </c>
      <c r="AR39" s="264">
        <f>'SCH B2 &amp; B3 (prior yr)'!M39</f>
        <v>0</v>
      </c>
      <c r="AS39" s="265">
        <f t="shared" si="20"/>
        <v>0</v>
      </c>
      <c r="AT39" s="230" t="str">
        <f t="shared" si="21"/>
        <v/>
      </c>
      <c r="AU39" s="264">
        <f>'SCH B2 &amp; B3'!N39</f>
        <v>0</v>
      </c>
      <c r="AV39" s="264">
        <f>'SCH B2 &amp; B3 (prior yr)'!N39</f>
        <v>0</v>
      </c>
      <c r="AW39" s="265">
        <f t="shared" si="22"/>
        <v>0</v>
      </c>
      <c r="AX39" s="230" t="str">
        <f t="shared" si="23"/>
        <v/>
      </c>
      <c r="AY39" s="264">
        <f>'SCH B2 &amp; B3'!O39</f>
        <v>0</v>
      </c>
      <c r="AZ39" s="264">
        <f>'SCH B2 &amp; B3 (prior yr)'!O39</f>
        <v>0</v>
      </c>
      <c r="BA39" s="265">
        <f t="shared" si="24"/>
        <v>0</v>
      </c>
      <c r="BB39" s="230" t="str">
        <f t="shared" si="25"/>
        <v/>
      </c>
      <c r="BC39" s="266">
        <f t="shared" si="26"/>
        <v>0</v>
      </c>
      <c r="BD39" s="266">
        <f t="shared" si="41"/>
        <v>0</v>
      </c>
      <c r="BE39" s="266">
        <f t="shared" si="42"/>
        <v>0</v>
      </c>
      <c r="BF39" s="230" t="str">
        <f t="shared" si="43"/>
        <v/>
      </c>
      <c r="BG39" s="264">
        <f>'SCH B2 &amp; B3'!P39</f>
        <v>0</v>
      </c>
      <c r="BH39" s="264">
        <f>'SCH B2 &amp; B3 (prior yr)'!P39</f>
        <v>0</v>
      </c>
      <c r="BI39" s="265">
        <f t="shared" si="27"/>
        <v>0</v>
      </c>
      <c r="BJ39" s="230" t="str">
        <f t="shared" si="28"/>
        <v/>
      </c>
      <c r="BK39" s="264">
        <f>'SCH B2 &amp; B3'!Q39</f>
        <v>0</v>
      </c>
      <c r="BL39" s="264">
        <f>'SCH B2 &amp; B3 (prior yr)'!Q39</f>
        <v>0</v>
      </c>
      <c r="BM39" s="265">
        <f t="shared" si="29"/>
        <v>0</v>
      </c>
      <c r="BN39" s="230" t="str">
        <f t="shared" si="30"/>
        <v/>
      </c>
      <c r="BO39" s="264">
        <f>'SCH B2 &amp; B3'!R39</f>
        <v>0</v>
      </c>
      <c r="BP39" s="264">
        <f>'SCH B2 &amp; B3 (prior yr)'!R39</f>
        <v>0</v>
      </c>
      <c r="BQ39" s="265">
        <f t="shared" si="31"/>
        <v>0</v>
      </c>
      <c r="BR39" s="230" t="str">
        <f t="shared" si="32"/>
        <v/>
      </c>
      <c r="BS39" s="264">
        <f>'SCH B2 &amp; B3'!S39</f>
        <v>0</v>
      </c>
      <c r="BT39" s="264">
        <f>'SCH B2 &amp; B3 (prior yr)'!S39</f>
        <v>0</v>
      </c>
      <c r="BU39" s="265">
        <f t="shared" si="33"/>
        <v>0</v>
      </c>
      <c r="BV39" s="230" t="str">
        <f t="shared" si="34"/>
        <v/>
      </c>
      <c r="BW39" s="264">
        <f>'SCH B2 &amp; B3'!T39</f>
        <v>0</v>
      </c>
      <c r="BX39" s="264">
        <f>'SCH B2 &amp; B3 (prior yr)'!T39</f>
        <v>0</v>
      </c>
      <c r="BY39" s="265">
        <f t="shared" si="35"/>
        <v>0</v>
      </c>
      <c r="BZ39" s="230" t="str">
        <f t="shared" si="36"/>
        <v/>
      </c>
      <c r="CA39" s="232">
        <f t="shared" si="37"/>
        <v>0</v>
      </c>
      <c r="CB39" s="232">
        <f t="shared" si="38"/>
        <v>0</v>
      </c>
      <c r="CC39" s="265">
        <f t="shared" si="39"/>
        <v>0</v>
      </c>
      <c r="CD39" s="230" t="str">
        <f t="shared" si="40"/>
        <v/>
      </c>
    </row>
    <row r="40" spans="1:82" s="338" customFormat="1" ht="20.100000000000001" customHeight="1" x14ac:dyDescent="0.2">
      <c r="A40" s="344">
        <v>29</v>
      </c>
      <c r="B40" s="313" t="s">
        <v>140</v>
      </c>
      <c r="C40" s="264">
        <f>'SCH B2 &amp; B3'!C40</f>
        <v>0</v>
      </c>
      <c r="D40" s="264">
        <f>'SCH B2 &amp; B3 (prior yr)'!C40</f>
        <v>0</v>
      </c>
      <c r="E40" s="265">
        <f t="shared" si="0"/>
        <v>0</v>
      </c>
      <c r="F40" s="230" t="str">
        <f t="shared" si="1"/>
        <v/>
      </c>
      <c r="G40" s="264">
        <f>'SCH B2 &amp; B3'!D40</f>
        <v>0</v>
      </c>
      <c r="H40" s="264">
        <f>'SCH B2 &amp; B3 (prior yr)'!D40</f>
        <v>0</v>
      </c>
      <c r="I40" s="265">
        <f t="shared" si="2"/>
        <v>0</v>
      </c>
      <c r="J40" s="230" t="str">
        <f t="shared" si="3"/>
        <v/>
      </c>
      <c r="K40" s="264">
        <f>'SCH B2 &amp; B3'!E40</f>
        <v>0</v>
      </c>
      <c r="L40" s="264">
        <f>'SCH B2 &amp; B3 (prior yr)'!E40</f>
        <v>0</v>
      </c>
      <c r="M40" s="265">
        <f t="shared" si="4"/>
        <v>0</v>
      </c>
      <c r="N40" s="230" t="str">
        <f t="shared" si="5"/>
        <v/>
      </c>
      <c r="O40" s="336">
        <f>'SCH B2 &amp; B3'!F40</f>
        <v>0</v>
      </c>
      <c r="P40" s="336">
        <f>'SCH B2 &amp; B3 (prior yr)'!F40</f>
        <v>0</v>
      </c>
      <c r="Q40" s="336">
        <f t="shared" si="6"/>
        <v>0</v>
      </c>
      <c r="R40" s="337" t="str">
        <f t="shared" si="7"/>
        <v/>
      </c>
      <c r="S40" s="336">
        <f>'SCH B2 &amp; B3'!G40</f>
        <v>0</v>
      </c>
      <c r="T40" s="336">
        <f>'SCH B2 &amp; B3 (prior yr)'!G40</f>
        <v>0</v>
      </c>
      <c r="U40" s="336">
        <f t="shared" si="8"/>
        <v>0</v>
      </c>
      <c r="V40" s="337" t="str">
        <f t="shared" si="9"/>
        <v/>
      </c>
      <c r="W40" s="336">
        <f>'SCH B2 &amp; B3'!H40</f>
        <v>0</v>
      </c>
      <c r="X40" s="336">
        <f>'SCH B2 &amp; B3 (prior yr)'!H40</f>
        <v>0</v>
      </c>
      <c r="Y40" s="336">
        <f t="shared" si="10"/>
        <v>0</v>
      </c>
      <c r="Z40" s="337" t="str">
        <f t="shared" si="11"/>
        <v/>
      </c>
      <c r="AA40" s="336">
        <f>'SCH B2 &amp; B3'!I40</f>
        <v>0</v>
      </c>
      <c r="AB40" s="336">
        <f>'SCH B2 &amp; B3 (prior yr)'!I40</f>
        <v>0</v>
      </c>
      <c r="AC40" s="336">
        <f t="shared" si="12"/>
        <v>0</v>
      </c>
      <c r="AD40" s="337" t="str">
        <f t="shared" si="13"/>
        <v/>
      </c>
      <c r="AE40" s="264">
        <f>'SCH B2 &amp; B3'!J40</f>
        <v>0</v>
      </c>
      <c r="AF40" s="264">
        <f>'SCH B2 &amp; B3 (prior yr)'!J40</f>
        <v>0</v>
      </c>
      <c r="AG40" s="265">
        <f t="shared" si="14"/>
        <v>0</v>
      </c>
      <c r="AH40" s="230" t="str">
        <f t="shared" si="15"/>
        <v/>
      </c>
      <c r="AI40" s="336">
        <f>'SCH B2 &amp; B3'!K40</f>
        <v>0</v>
      </c>
      <c r="AJ40" s="336">
        <f>'SCH B2 &amp; B3 (prior yr)'!K40</f>
        <v>0</v>
      </c>
      <c r="AK40" s="336">
        <f t="shared" si="16"/>
        <v>0</v>
      </c>
      <c r="AL40" s="337" t="str">
        <f t="shared" si="17"/>
        <v/>
      </c>
      <c r="AM40" s="264">
        <f>'SCH B2 &amp; B3'!L40</f>
        <v>0</v>
      </c>
      <c r="AN40" s="264">
        <f>'SCH B2 &amp; B3 (prior yr)'!L40</f>
        <v>0</v>
      </c>
      <c r="AO40" s="265">
        <f t="shared" si="18"/>
        <v>0</v>
      </c>
      <c r="AP40" s="230" t="str">
        <f t="shared" si="19"/>
        <v/>
      </c>
      <c r="AQ40" s="264">
        <f>'SCH B2 &amp; B3'!M40</f>
        <v>0</v>
      </c>
      <c r="AR40" s="264">
        <f>'SCH B2 &amp; B3 (prior yr)'!M40</f>
        <v>0</v>
      </c>
      <c r="AS40" s="265">
        <f t="shared" si="20"/>
        <v>0</v>
      </c>
      <c r="AT40" s="230" t="str">
        <f t="shared" si="21"/>
        <v/>
      </c>
      <c r="AU40" s="265">
        <f>'SCH B2 &amp; B3'!N40</f>
        <v>0</v>
      </c>
      <c r="AV40" s="265">
        <f>'SCH B2 &amp; B3 (prior yr)'!N40</f>
        <v>0</v>
      </c>
      <c r="AW40" s="265">
        <f t="shared" si="22"/>
        <v>0</v>
      </c>
      <c r="AX40" s="230" t="str">
        <f t="shared" si="23"/>
        <v/>
      </c>
      <c r="AY40" s="265">
        <f>'SCH B2 &amp; B3'!O40</f>
        <v>0</v>
      </c>
      <c r="AZ40" s="265">
        <f>'SCH B2 &amp; B3 (prior yr)'!O40</f>
        <v>0</v>
      </c>
      <c r="BA40" s="265">
        <f t="shared" si="24"/>
        <v>0</v>
      </c>
      <c r="BB40" s="230" t="str">
        <f t="shared" si="25"/>
        <v/>
      </c>
      <c r="BC40" s="266">
        <f t="shared" si="26"/>
        <v>0</v>
      </c>
      <c r="BD40" s="266">
        <f t="shared" si="41"/>
        <v>0</v>
      </c>
      <c r="BE40" s="266">
        <f t="shared" si="42"/>
        <v>0</v>
      </c>
      <c r="BF40" s="230" t="str">
        <f t="shared" si="43"/>
        <v/>
      </c>
      <c r="BG40" s="264">
        <f>'SCH B2 &amp; B3'!P40</f>
        <v>0</v>
      </c>
      <c r="BH40" s="264">
        <f>'SCH B2 &amp; B3 (prior yr)'!P40</f>
        <v>0</v>
      </c>
      <c r="BI40" s="265">
        <f t="shared" si="27"/>
        <v>0</v>
      </c>
      <c r="BJ40" s="230" t="str">
        <f t="shared" si="28"/>
        <v/>
      </c>
      <c r="BK40" s="264">
        <f>'SCH B2 &amp; B3'!Q40</f>
        <v>0</v>
      </c>
      <c r="BL40" s="264">
        <f>'SCH B2 &amp; B3 (prior yr)'!Q40</f>
        <v>0</v>
      </c>
      <c r="BM40" s="265">
        <f t="shared" si="29"/>
        <v>0</v>
      </c>
      <c r="BN40" s="230" t="str">
        <f t="shared" si="30"/>
        <v/>
      </c>
      <c r="BO40" s="265">
        <f>'SCH B2 &amp; B3'!R40</f>
        <v>0</v>
      </c>
      <c r="BP40" s="265">
        <f>'SCH B2 &amp; B3 (prior yr)'!R40</f>
        <v>0</v>
      </c>
      <c r="BQ40" s="265">
        <f t="shared" si="31"/>
        <v>0</v>
      </c>
      <c r="BR40" s="230" t="str">
        <f t="shared" si="32"/>
        <v/>
      </c>
      <c r="BS40" s="265">
        <f>'SCH B2 &amp; B3'!S40</f>
        <v>0</v>
      </c>
      <c r="BT40" s="265">
        <f>'SCH B2 &amp; B3 (prior yr)'!S40</f>
        <v>0</v>
      </c>
      <c r="BU40" s="265">
        <f t="shared" si="33"/>
        <v>0</v>
      </c>
      <c r="BV40" s="230" t="str">
        <f t="shared" si="34"/>
        <v/>
      </c>
      <c r="BW40" s="265">
        <f>'SCH B2 &amp; B3'!T40</f>
        <v>0</v>
      </c>
      <c r="BX40" s="265">
        <f>'SCH B2 &amp; B3 (prior yr)'!T40</f>
        <v>0</v>
      </c>
      <c r="BY40" s="265">
        <f t="shared" si="35"/>
        <v>0</v>
      </c>
      <c r="BZ40" s="230" t="str">
        <f t="shared" si="36"/>
        <v/>
      </c>
      <c r="CA40" s="232">
        <f t="shared" si="37"/>
        <v>0</v>
      </c>
      <c r="CB40" s="232">
        <f t="shared" si="38"/>
        <v>0</v>
      </c>
      <c r="CC40" s="265">
        <f t="shared" si="39"/>
        <v>0</v>
      </c>
      <c r="CD40" s="230" t="str">
        <f t="shared" si="40"/>
        <v/>
      </c>
    </row>
    <row r="41" spans="1:82" ht="20.100000000000001" customHeight="1" x14ac:dyDescent="0.2">
      <c r="A41" s="344">
        <v>30</v>
      </c>
      <c r="B41" s="314" t="s">
        <v>283</v>
      </c>
      <c r="C41" s="264">
        <f>'SCH B2 &amp; B3'!C41</f>
        <v>0</v>
      </c>
      <c r="D41" s="264">
        <f>'SCH B2 &amp; B3 (prior yr)'!C41</f>
        <v>0</v>
      </c>
      <c r="E41" s="265">
        <f t="shared" si="0"/>
        <v>0</v>
      </c>
      <c r="F41" s="230" t="str">
        <f t="shared" si="1"/>
        <v/>
      </c>
      <c r="G41" s="264">
        <f>'SCH B2 &amp; B3'!D41</f>
        <v>0</v>
      </c>
      <c r="H41" s="264">
        <f>'SCH B2 &amp; B3 (prior yr)'!D41</f>
        <v>0</v>
      </c>
      <c r="I41" s="265">
        <f t="shared" si="2"/>
        <v>0</v>
      </c>
      <c r="J41" s="230" t="str">
        <f t="shared" si="3"/>
        <v/>
      </c>
      <c r="K41" s="264">
        <f>'SCH B2 &amp; B3'!E41</f>
        <v>0</v>
      </c>
      <c r="L41" s="264">
        <f>'SCH B2 &amp; B3 (prior yr)'!E41</f>
        <v>0</v>
      </c>
      <c r="M41" s="265">
        <f t="shared" si="4"/>
        <v>0</v>
      </c>
      <c r="N41" s="230" t="str">
        <f t="shared" si="5"/>
        <v/>
      </c>
      <c r="O41" s="264">
        <f>'SCH B2 &amp; B3'!F41</f>
        <v>0</v>
      </c>
      <c r="P41" s="264">
        <f>'SCH B2 &amp; B3 (prior yr)'!F41</f>
        <v>0</v>
      </c>
      <c r="Q41" s="265">
        <f t="shared" si="6"/>
        <v>0</v>
      </c>
      <c r="R41" s="230" t="str">
        <f t="shared" si="7"/>
        <v/>
      </c>
      <c r="S41" s="264">
        <f>'SCH B2 &amp; B3'!G41</f>
        <v>0</v>
      </c>
      <c r="T41" s="264">
        <f>'SCH B2 &amp; B3 (prior yr)'!G41</f>
        <v>0</v>
      </c>
      <c r="U41" s="265">
        <f t="shared" si="8"/>
        <v>0</v>
      </c>
      <c r="V41" s="230" t="str">
        <f t="shared" si="9"/>
        <v/>
      </c>
      <c r="W41" s="264">
        <f>'SCH B2 &amp; B3'!H41</f>
        <v>0</v>
      </c>
      <c r="X41" s="264">
        <f>'SCH B2 &amp; B3 (prior yr)'!H41</f>
        <v>0</v>
      </c>
      <c r="Y41" s="265">
        <f t="shared" si="10"/>
        <v>0</v>
      </c>
      <c r="Z41" s="230" t="str">
        <f t="shared" si="11"/>
        <v/>
      </c>
      <c r="AA41" s="264">
        <f>'SCH B2 &amp; B3'!I41</f>
        <v>0</v>
      </c>
      <c r="AB41" s="264">
        <f>'SCH B2 &amp; B3 (prior yr)'!I41</f>
        <v>0</v>
      </c>
      <c r="AC41" s="265">
        <f t="shared" si="12"/>
        <v>0</v>
      </c>
      <c r="AD41" s="230" t="str">
        <f t="shared" si="13"/>
        <v/>
      </c>
      <c r="AE41" s="264">
        <f>'SCH B2 &amp; B3'!J41</f>
        <v>0</v>
      </c>
      <c r="AF41" s="264">
        <f>'SCH B2 &amp; B3 (prior yr)'!J41</f>
        <v>0</v>
      </c>
      <c r="AG41" s="265">
        <f t="shared" si="14"/>
        <v>0</v>
      </c>
      <c r="AH41" s="230" t="str">
        <f t="shared" si="15"/>
        <v/>
      </c>
      <c r="AI41" s="264">
        <f>'SCH B2 &amp; B3'!K41</f>
        <v>0</v>
      </c>
      <c r="AJ41" s="264">
        <f>'SCH B2 &amp; B3 (prior yr)'!K41</f>
        <v>0</v>
      </c>
      <c r="AK41" s="265">
        <f t="shared" si="16"/>
        <v>0</v>
      </c>
      <c r="AL41" s="230" t="str">
        <f t="shared" si="17"/>
        <v/>
      </c>
      <c r="AM41" s="264">
        <f>'SCH B2 &amp; B3'!L41</f>
        <v>0</v>
      </c>
      <c r="AN41" s="264">
        <f>'SCH B2 &amp; B3 (prior yr)'!L41</f>
        <v>0</v>
      </c>
      <c r="AO41" s="265">
        <f t="shared" si="18"/>
        <v>0</v>
      </c>
      <c r="AP41" s="230" t="str">
        <f t="shared" si="19"/>
        <v/>
      </c>
      <c r="AQ41" s="264">
        <f>'SCH B2 &amp; B3'!M41</f>
        <v>0</v>
      </c>
      <c r="AR41" s="264">
        <f>'SCH B2 &amp; B3 (prior yr)'!M41</f>
        <v>0</v>
      </c>
      <c r="AS41" s="265">
        <f t="shared" si="20"/>
        <v>0</v>
      </c>
      <c r="AT41" s="230" t="str">
        <f t="shared" si="21"/>
        <v/>
      </c>
      <c r="AU41" s="265">
        <f>'SCH B2 &amp; B3'!N41</f>
        <v>0</v>
      </c>
      <c r="AV41" s="265">
        <f>'SCH B2 &amp; B3 (prior yr)'!N41</f>
        <v>0</v>
      </c>
      <c r="AW41" s="265">
        <f t="shared" si="22"/>
        <v>0</v>
      </c>
      <c r="AX41" s="230" t="str">
        <f t="shared" si="23"/>
        <v/>
      </c>
      <c r="AY41" s="265">
        <f>'SCH B2 &amp; B3'!O41</f>
        <v>0</v>
      </c>
      <c r="AZ41" s="265">
        <f>'SCH B2 &amp; B3 (prior yr)'!O41</f>
        <v>0</v>
      </c>
      <c r="BA41" s="265">
        <f t="shared" si="24"/>
        <v>0</v>
      </c>
      <c r="BB41" s="230" t="str">
        <f t="shared" si="25"/>
        <v/>
      </c>
      <c r="BC41" s="266">
        <f t="shared" si="26"/>
        <v>0</v>
      </c>
      <c r="BD41" s="266">
        <f t="shared" si="41"/>
        <v>0</v>
      </c>
      <c r="BE41" s="266">
        <f t="shared" si="42"/>
        <v>0</v>
      </c>
      <c r="BF41" s="230" t="str">
        <f t="shared" si="43"/>
        <v/>
      </c>
      <c r="BG41" s="264">
        <f>'SCH B2 &amp; B3'!P41</f>
        <v>0</v>
      </c>
      <c r="BH41" s="264">
        <f>'SCH B2 &amp; B3 (prior yr)'!P41</f>
        <v>0</v>
      </c>
      <c r="BI41" s="265">
        <f t="shared" si="27"/>
        <v>0</v>
      </c>
      <c r="BJ41" s="230" t="str">
        <f t="shared" si="28"/>
        <v/>
      </c>
      <c r="BK41" s="264">
        <f>'SCH B2 &amp; B3'!Q41</f>
        <v>0</v>
      </c>
      <c r="BL41" s="264">
        <f>'SCH B2 &amp; B3 (prior yr)'!Q41</f>
        <v>0</v>
      </c>
      <c r="BM41" s="265">
        <f t="shared" si="29"/>
        <v>0</v>
      </c>
      <c r="BN41" s="230" t="str">
        <f t="shared" si="30"/>
        <v/>
      </c>
      <c r="BO41" s="265">
        <f>'SCH B2 &amp; B3'!R41</f>
        <v>0</v>
      </c>
      <c r="BP41" s="265">
        <f>'SCH B2 &amp; B3 (prior yr)'!R41</f>
        <v>0</v>
      </c>
      <c r="BQ41" s="265">
        <f t="shared" si="31"/>
        <v>0</v>
      </c>
      <c r="BR41" s="230" t="str">
        <f t="shared" si="32"/>
        <v/>
      </c>
      <c r="BS41" s="265">
        <f>'SCH B2 &amp; B3'!S41</f>
        <v>0</v>
      </c>
      <c r="BT41" s="265">
        <f>'SCH B2 &amp; B3 (prior yr)'!S41</f>
        <v>0</v>
      </c>
      <c r="BU41" s="265">
        <f t="shared" si="33"/>
        <v>0</v>
      </c>
      <c r="BV41" s="230" t="str">
        <f t="shared" si="34"/>
        <v/>
      </c>
      <c r="BW41" s="265">
        <f>'SCH B2 &amp; B3'!T41</f>
        <v>0</v>
      </c>
      <c r="BX41" s="265">
        <f>'SCH B2 &amp; B3 (prior yr)'!T41</f>
        <v>0</v>
      </c>
      <c r="BY41" s="265">
        <f t="shared" si="35"/>
        <v>0</v>
      </c>
      <c r="BZ41" s="230" t="str">
        <f t="shared" si="36"/>
        <v/>
      </c>
      <c r="CA41" s="232">
        <f t="shared" si="37"/>
        <v>0</v>
      </c>
      <c r="CB41" s="232">
        <f t="shared" si="38"/>
        <v>0</v>
      </c>
      <c r="CC41" s="265">
        <f t="shared" si="39"/>
        <v>0</v>
      </c>
      <c r="CD41" s="230" t="str">
        <f t="shared" si="40"/>
        <v/>
      </c>
    </row>
    <row r="42" spans="1:82" s="338" customFormat="1" ht="20.100000000000001" customHeight="1" x14ac:dyDescent="0.2">
      <c r="A42" s="344">
        <v>31</v>
      </c>
      <c r="B42" s="314" t="s">
        <v>307</v>
      </c>
      <c r="C42" s="264">
        <f>'SCH B2 &amp; B3'!C42</f>
        <v>0</v>
      </c>
      <c r="D42" s="264">
        <f>'SCH B2 &amp; B3 (prior yr)'!C42</f>
        <v>0</v>
      </c>
      <c r="E42" s="265">
        <f t="shared" si="0"/>
        <v>0</v>
      </c>
      <c r="F42" s="230" t="str">
        <f t="shared" si="1"/>
        <v/>
      </c>
      <c r="G42" s="264">
        <f>'SCH B2 &amp; B3'!D42</f>
        <v>0</v>
      </c>
      <c r="H42" s="264">
        <f>'SCH B2 &amp; B3 (prior yr)'!D42</f>
        <v>0</v>
      </c>
      <c r="I42" s="265">
        <f t="shared" si="2"/>
        <v>0</v>
      </c>
      <c r="J42" s="230" t="str">
        <f t="shared" si="3"/>
        <v/>
      </c>
      <c r="K42" s="264">
        <f>'SCH B2 &amp; B3'!E42</f>
        <v>0</v>
      </c>
      <c r="L42" s="264">
        <f>'SCH B2 &amp; B3 (prior yr)'!E42</f>
        <v>0</v>
      </c>
      <c r="M42" s="265">
        <f t="shared" si="4"/>
        <v>0</v>
      </c>
      <c r="N42" s="230" t="str">
        <f t="shared" si="5"/>
        <v/>
      </c>
      <c r="O42" s="336">
        <f>'SCH B2 &amp; B3'!F42</f>
        <v>0</v>
      </c>
      <c r="P42" s="336">
        <f>'SCH B2 &amp; B3 (prior yr)'!F42</f>
        <v>0</v>
      </c>
      <c r="Q42" s="336">
        <f t="shared" si="6"/>
        <v>0</v>
      </c>
      <c r="R42" s="337" t="str">
        <f t="shared" si="7"/>
        <v/>
      </c>
      <c r="S42" s="336">
        <f>'SCH B2 &amp; B3'!G42</f>
        <v>0</v>
      </c>
      <c r="T42" s="336">
        <f>'SCH B2 &amp; B3 (prior yr)'!G42</f>
        <v>0</v>
      </c>
      <c r="U42" s="336">
        <f t="shared" si="8"/>
        <v>0</v>
      </c>
      <c r="V42" s="337" t="str">
        <f t="shared" si="9"/>
        <v/>
      </c>
      <c r="W42" s="336">
        <f>'SCH B2 &amp; B3'!H42</f>
        <v>0</v>
      </c>
      <c r="X42" s="336">
        <f>'SCH B2 &amp; B3 (prior yr)'!H42</f>
        <v>0</v>
      </c>
      <c r="Y42" s="336">
        <f t="shared" si="10"/>
        <v>0</v>
      </c>
      <c r="Z42" s="337" t="str">
        <f t="shared" si="11"/>
        <v/>
      </c>
      <c r="AA42" s="336">
        <f>'SCH B2 &amp; B3'!I42</f>
        <v>0</v>
      </c>
      <c r="AB42" s="336">
        <f>'SCH B2 &amp; B3 (prior yr)'!I42</f>
        <v>0</v>
      </c>
      <c r="AC42" s="336">
        <f t="shared" si="12"/>
        <v>0</v>
      </c>
      <c r="AD42" s="337" t="str">
        <f t="shared" si="13"/>
        <v/>
      </c>
      <c r="AE42" s="264">
        <f>'SCH B2 &amp; B3'!J42</f>
        <v>0</v>
      </c>
      <c r="AF42" s="264">
        <f>'SCH B2 &amp; B3 (prior yr)'!J42</f>
        <v>0</v>
      </c>
      <c r="AG42" s="265">
        <f t="shared" si="14"/>
        <v>0</v>
      </c>
      <c r="AH42" s="230" t="str">
        <f t="shared" si="15"/>
        <v/>
      </c>
      <c r="AI42" s="336">
        <f>'SCH B2 &amp; B3'!K42</f>
        <v>0</v>
      </c>
      <c r="AJ42" s="336">
        <f>'SCH B2 &amp; B3 (prior yr)'!K42</f>
        <v>0</v>
      </c>
      <c r="AK42" s="336">
        <f t="shared" si="16"/>
        <v>0</v>
      </c>
      <c r="AL42" s="337" t="str">
        <f t="shared" si="17"/>
        <v/>
      </c>
      <c r="AM42" s="264">
        <f>'SCH B2 &amp; B3'!L42</f>
        <v>0</v>
      </c>
      <c r="AN42" s="264">
        <f>'SCH B2 &amp; B3 (prior yr)'!L42</f>
        <v>0</v>
      </c>
      <c r="AO42" s="265">
        <f t="shared" si="18"/>
        <v>0</v>
      </c>
      <c r="AP42" s="230" t="str">
        <f t="shared" si="19"/>
        <v/>
      </c>
      <c r="AQ42" s="264">
        <f>'SCH B2 &amp; B3'!M42</f>
        <v>0</v>
      </c>
      <c r="AR42" s="264">
        <f>'SCH B2 &amp; B3 (prior yr)'!M42</f>
        <v>0</v>
      </c>
      <c r="AS42" s="265">
        <f t="shared" si="20"/>
        <v>0</v>
      </c>
      <c r="AT42" s="230" t="str">
        <f t="shared" si="21"/>
        <v/>
      </c>
      <c r="AU42" s="265">
        <f>'SCH B2 &amp; B3'!N42</f>
        <v>0</v>
      </c>
      <c r="AV42" s="265">
        <f>'SCH B2 &amp; B3 (prior yr)'!N42</f>
        <v>0</v>
      </c>
      <c r="AW42" s="265">
        <f t="shared" si="22"/>
        <v>0</v>
      </c>
      <c r="AX42" s="230" t="str">
        <f t="shared" si="23"/>
        <v/>
      </c>
      <c r="AY42" s="265">
        <f>'SCH B2 &amp; B3'!O42</f>
        <v>0</v>
      </c>
      <c r="AZ42" s="265">
        <f>'SCH B2 &amp; B3 (prior yr)'!O42</f>
        <v>0</v>
      </c>
      <c r="BA42" s="265">
        <f t="shared" si="24"/>
        <v>0</v>
      </c>
      <c r="BB42" s="230" t="str">
        <f t="shared" si="25"/>
        <v/>
      </c>
      <c r="BC42" s="266">
        <f t="shared" si="26"/>
        <v>0</v>
      </c>
      <c r="BD42" s="266">
        <f t="shared" si="41"/>
        <v>0</v>
      </c>
      <c r="BE42" s="266">
        <f t="shared" si="42"/>
        <v>0</v>
      </c>
      <c r="BF42" s="230" t="str">
        <f t="shared" si="43"/>
        <v/>
      </c>
      <c r="BG42" s="264">
        <f>'SCH B2 &amp; B3'!P42</f>
        <v>0</v>
      </c>
      <c r="BH42" s="264">
        <f>'SCH B2 &amp; B3 (prior yr)'!P42</f>
        <v>0</v>
      </c>
      <c r="BI42" s="265">
        <f t="shared" si="27"/>
        <v>0</v>
      </c>
      <c r="BJ42" s="230" t="str">
        <f t="shared" si="28"/>
        <v/>
      </c>
      <c r="BK42" s="264">
        <f>'SCH B2 &amp; B3'!Q42</f>
        <v>0</v>
      </c>
      <c r="BL42" s="264">
        <f>'SCH B2 &amp; B3 (prior yr)'!Q42</f>
        <v>0</v>
      </c>
      <c r="BM42" s="265">
        <f t="shared" si="29"/>
        <v>0</v>
      </c>
      <c r="BN42" s="230" t="str">
        <f t="shared" si="30"/>
        <v/>
      </c>
      <c r="BO42" s="265">
        <f>'SCH B2 &amp; B3'!R42</f>
        <v>0</v>
      </c>
      <c r="BP42" s="265">
        <f>'SCH B2 &amp; B3 (prior yr)'!R42</f>
        <v>0</v>
      </c>
      <c r="BQ42" s="265">
        <f t="shared" si="31"/>
        <v>0</v>
      </c>
      <c r="BR42" s="230" t="str">
        <f t="shared" si="32"/>
        <v/>
      </c>
      <c r="BS42" s="265">
        <f>'SCH B2 &amp; B3'!S42</f>
        <v>0</v>
      </c>
      <c r="BT42" s="265">
        <f>'SCH B2 &amp; B3 (prior yr)'!S42</f>
        <v>0</v>
      </c>
      <c r="BU42" s="265">
        <f t="shared" si="33"/>
        <v>0</v>
      </c>
      <c r="BV42" s="230" t="str">
        <f t="shared" si="34"/>
        <v/>
      </c>
      <c r="BW42" s="265">
        <f>'SCH B2 &amp; B3'!T42</f>
        <v>0</v>
      </c>
      <c r="BX42" s="265">
        <f>'SCH B2 &amp; B3 (prior yr)'!T42</f>
        <v>0</v>
      </c>
      <c r="BY42" s="265">
        <f t="shared" si="35"/>
        <v>0</v>
      </c>
      <c r="BZ42" s="230" t="str">
        <f t="shared" si="36"/>
        <v/>
      </c>
      <c r="CA42" s="232">
        <f t="shared" si="37"/>
        <v>0</v>
      </c>
      <c r="CB42" s="232">
        <f t="shared" si="38"/>
        <v>0</v>
      </c>
      <c r="CC42" s="265">
        <f t="shared" si="39"/>
        <v>0</v>
      </c>
      <c r="CD42" s="230" t="str">
        <f t="shared" si="40"/>
        <v/>
      </c>
    </row>
    <row r="43" spans="1:82" s="338" customFormat="1" ht="20.100000000000001" customHeight="1" x14ac:dyDescent="0.2">
      <c r="A43" s="344">
        <v>32</v>
      </c>
      <c r="B43" s="313" t="s">
        <v>141</v>
      </c>
      <c r="C43" s="264">
        <f>'SCH B2 &amp; B3'!C43</f>
        <v>0</v>
      </c>
      <c r="D43" s="264">
        <f>'SCH B2 &amp; B3 (prior yr)'!C43</f>
        <v>0</v>
      </c>
      <c r="E43" s="265">
        <f t="shared" si="0"/>
        <v>0</v>
      </c>
      <c r="F43" s="230" t="str">
        <f t="shared" si="1"/>
        <v/>
      </c>
      <c r="G43" s="264">
        <f>'SCH B2 &amp; B3'!D43</f>
        <v>0</v>
      </c>
      <c r="H43" s="264">
        <f>'SCH B2 &amp; B3 (prior yr)'!D43</f>
        <v>0</v>
      </c>
      <c r="I43" s="265">
        <f t="shared" si="2"/>
        <v>0</v>
      </c>
      <c r="J43" s="230" t="str">
        <f t="shared" si="3"/>
        <v/>
      </c>
      <c r="K43" s="264">
        <f>'SCH B2 &amp; B3'!E43</f>
        <v>0</v>
      </c>
      <c r="L43" s="264">
        <f>'SCH B2 &amp; B3 (prior yr)'!E43</f>
        <v>0</v>
      </c>
      <c r="M43" s="265">
        <f t="shared" si="4"/>
        <v>0</v>
      </c>
      <c r="N43" s="230" t="str">
        <f t="shared" si="5"/>
        <v/>
      </c>
      <c r="O43" s="336">
        <f>'SCH B2 &amp; B3'!F43</f>
        <v>0</v>
      </c>
      <c r="P43" s="336">
        <f>'SCH B2 &amp; B3 (prior yr)'!F43</f>
        <v>0</v>
      </c>
      <c r="Q43" s="336">
        <f t="shared" si="6"/>
        <v>0</v>
      </c>
      <c r="R43" s="337" t="str">
        <f t="shared" si="7"/>
        <v/>
      </c>
      <c r="S43" s="336">
        <f>'SCH B2 &amp; B3'!G43</f>
        <v>0</v>
      </c>
      <c r="T43" s="336">
        <f>'SCH B2 &amp; B3 (prior yr)'!G43</f>
        <v>0</v>
      </c>
      <c r="U43" s="336">
        <f t="shared" si="8"/>
        <v>0</v>
      </c>
      <c r="V43" s="337" t="str">
        <f t="shared" si="9"/>
        <v/>
      </c>
      <c r="W43" s="336">
        <f>'SCH B2 &amp; B3'!H43</f>
        <v>0</v>
      </c>
      <c r="X43" s="336">
        <f>'SCH B2 &amp; B3 (prior yr)'!H43</f>
        <v>0</v>
      </c>
      <c r="Y43" s="336">
        <f t="shared" si="10"/>
        <v>0</v>
      </c>
      <c r="Z43" s="337" t="str">
        <f t="shared" si="11"/>
        <v/>
      </c>
      <c r="AA43" s="336">
        <f>'SCH B2 &amp; B3'!I43</f>
        <v>0</v>
      </c>
      <c r="AB43" s="336">
        <f>'SCH B2 &amp; B3 (prior yr)'!I43</f>
        <v>0</v>
      </c>
      <c r="AC43" s="336">
        <f t="shared" si="12"/>
        <v>0</v>
      </c>
      <c r="AD43" s="337" t="str">
        <f t="shared" si="13"/>
        <v/>
      </c>
      <c r="AE43" s="264">
        <f>'SCH B2 &amp; B3'!J43</f>
        <v>0</v>
      </c>
      <c r="AF43" s="264">
        <f>'SCH B2 &amp; B3 (prior yr)'!J43</f>
        <v>0</v>
      </c>
      <c r="AG43" s="265">
        <f t="shared" si="14"/>
        <v>0</v>
      </c>
      <c r="AH43" s="230" t="str">
        <f t="shared" si="15"/>
        <v/>
      </c>
      <c r="AI43" s="336">
        <f>'SCH B2 &amp; B3'!K43</f>
        <v>0</v>
      </c>
      <c r="AJ43" s="336">
        <f>'SCH B2 &amp; B3 (prior yr)'!K43</f>
        <v>0</v>
      </c>
      <c r="AK43" s="336">
        <f t="shared" si="16"/>
        <v>0</v>
      </c>
      <c r="AL43" s="337" t="str">
        <f t="shared" si="17"/>
        <v/>
      </c>
      <c r="AM43" s="264">
        <f>'SCH B2 &amp; B3'!L43</f>
        <v>0</v>
      </c>
      <c r="AN43" s="264">
        <f>'SCH B2 &amp; B3 (prior yr)'!L43</f>
        <v>0</v>
      </c>
      <c r="AO43" s="265">
        <f t="shared" si="18"/>
        <v>0</v>
      </c>
      <c r="AP43" s="230" t="str">
        <f t="shared" si="19"/>
        <v/>
      </c>
      <c r="AQ43" s="264">
        <f>'SCH B2 &amp; B3'!M43</f>
        <v>0</v>
      </c>
      <c r="AR43" s="264">
        <f>'SCH B2 &amp; B3 (prior yr)'!M43</f>
        <v>0</v>
      </c>
      <c r="AS43" s="265">
        <f t="shared" si="20"/>
        <v>0</v>
      </c>
      <c r="AT43" s="230" t="str">
        <f t="shared" si="21"/>
        <v/>
      </c>
      <c r="AU43" s="265">
        <f>'SCH B2 &amp; B3'!N43</f>
        <v>0</v>
      </c>
      <c r="AV43" s="265">
        <f>'SCH B2 &amp; B3 (prior yr)'!N43</f>
        <v>0</v>
      </c>
      <c r="AW43" s="265">
        <f t="shared" si="22"/>
        <v>0</v>
      </c>
      <c r="AX43" s="230" t="str">
        <f t="shared" si="23"/>
        <v/>
      </c>
      <c r="AY43" s="265">
        <f>'SCH B2 &amp; B3'!O43</f>
        <v>0</v>
      </c>
      <c r="AZ43" s="265">
        <f>'SCH B2 &amp; B3 (prior yr)'!O43</f>
        <v>0</v>
      </c>
      <c r="BA43" s="265">
        <f t="shared" si="24"/>
        <v>0</v>
      </c>
      <c r="BB43" s="230" t="str">
        <f t="shared" si="25"/>
        <v/>
      </c>
      <c r="BC43" s="266">
        <f t="shared" si="26"/>
        <v>0</v>
      </c>
      <c r="BD43" s="266">
        <f t="shared" si="41"/>
        <v>0</v>
      </c>
      <c r="BE43" s="266">
        <f t="shared" si="42"/>
        <v>0</v>
      </c>
      <c r="BF43" s="230" t="str">
        <f t="shared" si="43"/>
        <v/>
      </c>
      <c r="BG43" s="264">
        <f>'SCH B2 &amp; B3'!P43</f>
        <v>0</v>
      </c>
      <c r="BH43" s="264">
        <f>'SCH B2 &amp; B3 (prior yr)'!P43</f>
        <v>0</v>
      </c>
      <c r="BI43" s="265">
        <f t="shared" si="27"/>
        <v>0</v>
      </c>
      <c r="BJ43" s="230" t="str">
        <f t="shared" si="28"/>
        <v/>
      </c>
      <c r="BK43" s="264">
        <f>'SCH B2 &amp; B3'!Q43</f>
        <v>0</v>
      </c>
      <c r="BL43" s="264">
        <f>'SCH B2 &amp; B3 (prior yr)'!Q43</f>
        <v>0</v>
      </c>
      <c r="BM43" s="265">
        <f t="shared" si="29"/>
        <v>0</v>
      </c>
      <c r="BN43" s="230" t="str">
        <f t="shared" si="30"/>
        <v/>
      </c>
      <c r="BO43" s="265">
        <f>'SCH B2 &amp; B3'!R43</f>
        <v>0</v>
      </c>
      <c r="BP43" s="265">
        <f>'SCH B2 &amp; B3 (prior yr)'!R43</f>
        <v>0</v>
      </c>
      <c r="BQ43" s="265">
        <f t="shared" si="31"/>
        <v>0</v>
      </c>
      <c r="BR43" s="230" t="str">
        <f t="shared" si="32"/>
        <v/>
      </c>
      <c r="BS43" s="265">
        <f>'SCH B2 &amp; B3'!S43</f>
        <v>0</v>
      </c>
      <c r="BT43" s="265">
        <f>'SCH B2 &amp; B3 (prior yr)'!S43</f>
        <v>0</v>
      </c>
      <c r="BU43" s="265">
        <f t="shared" si="33"/>
        <v>0</v>
      </c>
      <c r="BV43" s="230" t="str">
        <f t="shared" si="34"/>
        <v/>
      </c>
      <c r="BW43" s="265">
        <f>'SCH B2 &amp; B3'!T43</f>
        <v>0</v>
      </c>
      <c r="BX43" s="265">
        <f>'SCH B2 &amp; B3 (prior yr)'!T43</f>
        <v>0</v>
      </c>
      <c r="BY43" s="265">
        <f t="shared" si="35"/>
        <v>0</v>
      </c>
      <c r="BZ43" s="230" t="str">
        <f t="shared" si="36"/>
        <v/>
      </c>
      <c r="CA43" s="232">
        <f t="shared" si="37"/>
        <v>0</v>
      </c>
      <c r="CB43" s="232">
        <f t="shared" si="38"/>
        <v>0</v>
      </c>
      <c r="CC43" s="265">
        <f t="shared" si="39"/>
        <v>0</v>
      </c>
      <c r="CD43" s="230" t="str">
        <f t="shared" si="40"/>
        <v/>
      </c>
    </row>
    <row r="44" spans="1:82" ht="20.100000000000001" customHeight="1" x14ac:dyDescent="0.2">
      <c r="A44" s="33">
        <v>33</v>
      </c>
      <c r="B44" s="30" t="s">
        <v>142</v>
      </c>
      <c r="C44" s="264">
        <f>'SCH B2 &amp; B3'!C44</f>
        <v>0</v>
      </c>
      <c r="D44" s="264">
        <f>'SCH B2 &amp; B3 (prior yr)'!C44</f>
        <v>0</v>
      </c>
      <c r="E44" s="265">
        <f t="shared" si="0"/>
        <v>0</v>
      </c>
      <c r="F44" s="230" t="str">
        <f t="shared" si="1"/>
        <v/>
      </c>
      <c r="G44" s="264">
        <f>'SCH B2 &amp; B3'!D44</f>
        <v>0</v>
      </c>
      <c r="H44" s="264">
        <f>'SCH B2 &amp; B3 (prior yr)'!D44</f>
        <v>0</v>
      </c>
      <c r="I44" s="265">
        <f t="shared" si="2"/>
        <v>0</v>
      </c>
      <c r="J44" s="230" t="str">
        <f t="shared" si="3"/>
        <v/>
      </c>
      <c r="K44" s="264">
        <f>'SCH B2 &amp; B3'!E44</f>
        <v>0</v>
      </c>
      <c r="L44" s="264">
        <f>'SCH B2 &amp; B3 (prior yr)'!E44</f>
        <v>0</v>
      </c>
      <c r="M44" s="265">
        <f t="shared" si="4"/>
        <v>0</v>
      </c>
      <c r="N44" s="230" t="str">
        <f t="shared" si="5"/>
        <v/>
      </c>
      <c r="O44" s="264">
        <f>'SCH B2 &amp; B3'!F44</f>
        <v>0</v>
      </c>
      <c r="P44" s="264">
        <f>'SCH B2 &amp; B3 (prior yr)'!F44</f>
        <v>0</v>
      </c>
      <c r="Q44" s="265">
        <f t="shared" si="6"/>
        <v>0</v>
      </c>
      <c r="R44" s="230" t="str">
        <f t="shared" si="7"/>
        <v/>
      </c>
      <c r="S44" s="264">
        <f>'SCH B2 &amp; B3'!G44</f>
        <v>0</v>
      </c>
      <c r="T44" s="264">
        <f>'SCH B2 &amp; B3 (prior yr)'!G44</f>
        <v>0</v>
      </c>
      <c r="U44" s="265">
        <f t="shared" si="8"/>
        <v>0</v>
      </c>
      <c r="V44" s="230" t="str">
        <f t="shared" si="9"/>
        <v/>
      </c>
      <c r="W44" s="264">
        <f>'SCH B2 &amp; B3'!H44</f>
        <v>0</v>
      </c>
      <c r="X44" s="264">
        <f>'SCH B2 &amp; B3 (prior yr)'!H44</f>
        <v>0</v>
      </c>
      <c r="Y44" s="265">
        <f t="shared" si="10"/>
        <v>0</v>
      </c>
      <c r="Z44" s="230" t="str">
        <f t="shared" si="11"/>
        <v/>
      </c>
      <c r="AA44" s="264">
        <f>'SCH B2 &amp; B3'!I44</f>
        <v>0</v>
      </c>
      <c r="AB44" s="264">
        <f>'SCH B2 &amp; B3 (prior yr)'!I44</f>
        <v>0</v>
      </c>
      <c r="AC44" s="265">
        <f t="shared" si="12"/>
        <v>0</v>
      </c>
      <c r="AD44" s="230" t="str">
        <f t="shared" si="13"/>
        <v/>
      </c>
      <c r="AE44" s="264">
        <f>'SCH B2 &amp; B3'!J44</f>
        <v>0</v>
      </c>
      <c r="AF44" s="264">
        <f>'SCH B2 &amp; B3 (prior yr)'!J44</f>
        <v>0</v>
      </c>
      <c r="AG44" s="265">
        <f t="shared" si="14"/>
        <v>0</v>
      </c>
      <c r="AH44" s="230" t="str">
        <f t="shared" si="15"/>
        <v/>
      </c>
      <c r="AI44" s="264">
        <f>'SCH B2 &amp; B3'!K44</f>
        <v>0</v>
      </c>
      <c r="AJ44" s="264">
        <f>'SCH B2 &amp; B3 (prior yr)'!K44</f>
        <v>0</v>
      </c>
      <c r="AK44" s="265">
        <f t="shared" si="16"/>
        <v>0</v>
      </c>
      <c r="AL44" s="230" t="str">
        <f t="shared" si="17"/>
        <v/>
      </c>
      <c r="AM44" s="264">
        <f>'SCH B2 &amp; B3'!L44</f>
        <v>0</v>
      </c>
      <c r="AN44" s="264">
        <f>'SCH B2 &amp; B3 (prior yr)'!L44</f>
        <v>0</v>
      </c>
      <c r="AO44" s="265">
        <f t="shared" si="18"/>
        <v>0</v>
      </c>
      <c r="AP44" s="230" t="str">
        <f t="shared" si="19"/>
        <v/>
      </c>
      <c r="AQ44" s="264">
        <f>'SCH B2 &amp; B3'!M44</f>
        <v>0</v>
      </c>
      <c r="AR44" s="264">
        <f>'SCH B2 &amp; B3 (prior yr)'!M44</f>
        <v>0</v>
      </c>
      <c r="AS44" s="265">
        <f t="shared" si="20"/>
        <v>0</v>
      </c>
      <c r="AT44" s="230" t="str">
        <f t="shared" si="21"/>
        <v/>
      </c>
      <c r="AU44" s="264">
        <f>'SCH B2 &amp; B3'!N44</f>
        <v>0</v>
      </c>
      <c r="AV44" s="264">
        <f>'SCH B2 &amp; B3 (prior yr)'!N44</f>
        <v>0</v>
      </c>
      <c r="AW44" s="265">
        <f t="shared" si="22"/>
        <v>0</v>
      </c>
      <c r="AX44" s="230" t="str">
        <f t="shared" si="23"/>
        <v/>
      </c>
      <c r="AY44" s="264">
        <f>'SCH B2 &amp; B3'!O44</f>
        <v>0</v>
      </c>
      <c r="AZ44" s="264">
        <f>'SCH B2 &amp; B3 (prior yr)'!O44</f>
        <v>0</v>
      </c>
      <c r="BA44" s="265">
        <f t="shared" si="24"/>
        <v>0</v>
      </c>
      <c r="BB44" s="230" t="str">
        <f t="shared" si="25"/>
        <v/>
      </c>
      <c r="BC44" s="266">
        <f t="shared" si="26"/>
        <v>0</v>
      </c>
      <c r="BD44" s="266">
        <f t="shared" si="41"/>
        <v>0</v>
      </c>
      <c r="BE44" s="266">
        <f t="shared" si="42"/>
        <v>0</v>
      </c>
      <c r="BF44" s="230" t="str">
        <f t="shared" si="43"/>
        <v/>
      </c>
      <c r="BG44" s="264">
        <f>'SCH B2 &amp; B3'!P44</f>
        <v>0</v>
      </c>
      <c r="BH44" s="264">
        <f>'SCH B2 &amp; B3 (prior yr)'!P44</f>
        <v>0</v>
      </c>
      <c r="BI44" s="265">
        <f t="shared" si="27"/>
        <v>0</v>
      </c>
      <c r="BJ44" s="230" t="str">
        <f t="shared" si="28"/>
        <v/>
      </c>
      <c r="BK44" s="264">
        <f>'SCH B2 &amp; B3'!Q44</f>
        <v>0</v>
      </c>
      <c r="BL44" s="264">
        <f>'SCH B2 &amp; B3 (prior yr)'!Q44</f>
        <v>0</v>
      </c>
      <c r="BM44" s="265">
        <f t="shared" si="29"/>
        <v>0</v>
      </c>
      <c r="BN44" s="230" t="str">
        <f t="shared" si="30"/>
        <v/>
      </c>
      <c r="BO44" s="265">
        <f>'SCH B2 &amp; B3'!R44</f>
        <v>0</v>
      </c>
      <c r="BP44" s="265">
        <f>'SCH B2 &amp; B3 (prior yr)'!R44</f>
        <v>0</v>
      </c>
      <c r="BQ44" s="265">
        <f t="shared" si="31"/>
        <v>0</v>
      </c>
      <c r="BR44" s="230" t="str">
        <f t="shared" si="32"/>
        <v/>
      </c>
      <c r="BS44" s="265">
        <f>'SCH B2 &amp; B3'!S44</f>
        <v>0</v>
      </c>
      <c r="BT44" s="265">
        <f>'SCH B2 &amp; B3 (prior yr)'!S44</f>
        <v>0</v>
      </c>
      <c r="BU44" s="265">
        <f t="shared" si="33"/>
        <v>0</v>
      </c>
      <c r="BV44" s="230" t="str">
        <f t="shared" si="34"/>
        <v/>
      </c>
      <c r="BW44" s="265">
        <f>'SCH B2 &amp; B3'!T44</f>
        <v>0</v>
      </c>
      <c r="BX44" s="265">
        <f>'SCH B2 &amp; B3 (prior yr)'!T44</f>
        <v>0</v>
      </c>
      <c r="BY44" s="265">
        <f t="shared" si="35"/>
        <v>0</v>
      </c>
      <c r="BZ44" s="230" t="str">
        <f t="shared" si="36"/>
        <v/>
      </c>
      <c r="CA44" s="232">
        <f t="shared" si="37"/>
        <v>0</v>
      </c>
      <c r="CB44" s="232">
        <f t="shared" si="38"/>
        <v>0</v>
      </c>
      <c r="CC44" s="265">
        <f t="shared" si="39"/>
        <v>0</v>
      </c>
      <c r="CD44" s="230" t="str">
        <f t="shared" si="40"/>
        <v/>
      </c>
    </row>
    <row r="45" spans="1:82" ht="20.100000000000001" customHeight="1" x14ac:dyDescent="0.2">
      <c r="A45" s="33">
        <v>34</v>
      </c>
      <c r="B45" s="30" t="s">
        <v>143</v>
      </c>
      <c r="C45" s="264">
        <f>'SCH B2 &amp; B3'!C45</f>
        <v>0</v>
      </c>
      <c r="D45" s="264">
        <f>'SCH B2 &amp; B3 (prior yr)'!C45</f>
        <v>0</v>
      </c>
      <c r="E45" s="265">
        <f t="shared" si="0"/>
        <v>0</v>
      </c>
      <c r="F45" s="230" t="str">
        <f t="shared" si="1"/>
        <v/>
      </c>
      <c r="G45" s="264">
        <f>'SCH B2 &amp; B3'!D45</f>
        <v>0</v>
      </c>
      <c r="H45" s="264">
        <f>'SCH B2 &amp; B3 (prior yr)'!D45</f>
        <v>0</v>
      </c>
      <c r="I45" s="265">
        <f t="shared" si="2"/>
        <v>0</v>
      </c>
      <c r="J45" s="230" t="str">
        <f t="shared" si="3"/>
        <v/>
      </c>
      <c r="K45" s="264">
        <f>'SCH B2 &amp; B3'!E45</f>
        <v>0</v>
      </c>
      <c r="L45" s="264">
        <f>'SCH B2 &amp; B3 (prior yr)'!E45</f>
        <v>0</v>
      </c>
      <c r="M45" s="265">
        <f t="shared" si="4"/>
        <v>0</v>
      </c>
      <c r="N45" s="230" t="str">
        <f t="shared" si="5"/>
        <v/>
      </c>
      <c r="O45" s="264">
        <f>'SCH B2 &amp; B3'!F45</f>
        <v>0</v>
      </c>
      <c r="P45" s="264">
        <f>'SCH B2 &amp; B3 (prior yr)'!F45</f>
        <v>0</v>
      </c>
      <c r="Q45" s="265">
        <f t="shared" si="6"/>
        <v>0</v>
      </c>
      <c r="R45" s="230" t="str">
        <f t="shared" si="7"/>
        <v/>
      </c>
      <c r="S45" s="264">
        <f>'SCH B2 &amp; B3'!G45</f>
        <v>0</v>
      </c>
      <c r="T45" s="264">
        <f>'SCH B2 &amp; B3 (prior yr)'!G45</f>
        <v>0</v>
      </c>
      <c r="U45" s="265">
        <f t="shared" si="8"/>
        <v>0</v>
      </c>
      <c r="V45" s="230" t="str">
        <f t="shared" si="9"/>
        <v/>
      </c>
      <c r="W45" s="264">
        <f>'SCH B2 &amp; B3'!H45</f>
        <v>0</v>
      </c>
      <c r="X45" s="264">
        <f>'SCH B2 &amp; B3 (prior yr)'!H45</f>
        <v>0</v>
      </c>
      <c r="Y45" s="265">
        <f t="shared" si="10"/>
        <v>0</v>
      </c>
      <c r="Z45" s="230" t="str">
        <f t="shared" si="11"/>
        <v/>
      </c>
      <c r="AA45" s="264">
        <f>'SCH B2 &amp; B3'!I45</f>
        <v>0</v>
      </c>
      <c r="AB45" s="264">
        <f>'SCH B2 &amp; B3 (prior yr)'!I45</f>
        <v>0</v>
      </c>
      <c r="AC45" s="265">
        <f t="shared" si="12"/>
        <v>0</v>
      </c>
      <c r="AD45" s="230" t="str">
        <f t="shared" si="13"/>
        <v/>
      </c>
      <c r="AE45" s="264">
        <f>'SCH B2 &amp; B3'!J45</f>
        <v>0</v>
      </c>
      <c r="AF45" s="264">
        <f>'SCH B2 &amp; B3 (prior yr)'!J45</f>
        <v>0</v>
      </c>
      <c r="AG45" s="265">
        <f t="shared" si="14"/>
        <v>0</v>
      </c>
      <c r="AH45" s="230" t="str">
        <f t="shared" si="15"/>
        <v/>
      </c>
      <c r="AI45" s="264">
        <f>'SCH B2 &amp; B3'!K45</f>
        <v>0</v>
      </c>
      <c r="AJ45" s="264">
        <f>'SCH B2 &amp; B3 (prior yr)'!K45</f>
        <v>0</v>
      </c>
      <c r="AK45" s="265">
        <f t="shared" si="16"/>
        <v>0</v>
      </c>
      <c r="AL45" s="230" t="str">
        <f t="shared" si="17"/>
        <v/>
      </c>
      <c r="AM45" s="264">
        <f>'SCH B2 &amp; B3'!L45</f>
        <v>0</v>
      </c>
      <c r="AN45" s="264">
        <f>'SCH B2 &amp; B3 (prior yr)'!L45</f>
        <v>0</v>
      </c>
      <c r="AO45" s="265">
        <f t="shared" si="18"/>
        <v>0</v>
      </c>
      <c r="AP45" s="230" t="str">
        <f t="shared" si="19"/>
        <v/>
      </c>
      <c r="AQ45" s="264">
        <f>'SCH B2 &amp; B3'!M45</f>
        <v>0</v>
      </c>
      <c r="AR45" s="264">
        <f>'SCH B2 &amp; B3 (prior yr)'!M45</f>
        <v>0</v>
      </c>
      <c r="AS45" s="265">
        <f t="shared" si="20"/>
        <v>0</v>
      </c>
      <c r="AT45" s="230" t="str">
        <f t="shared" si="21"/>
        <v/>
      </c>
      <c r="AU45" s="264">
        <f>'SCH B2 &amp; B3'!N45</f>
        <v>0</v>
      </c>
      <c r="AV45" s="264">
        <f>'SCH B2 &amp; B3 (prior yr)'!N45</f>
        <v>0</v>
      </c>
      <c r="AW45" s="265">
        <f t="shared" si="22"/>
        <v>0</v>
      </c>
      <c r="AX45" s="230" t="str">
        <f t="shared" si="23"/>
        <v/>
      </c>
      <c r="AY45" s="264">
        <f>'SCH B2 &amp; B3'!O45</f>
        <v>0</v>
      </c>
      <c r="AZ45" s="264">
        <f>'SCH B2 &amp; B3 (prior yr)'!O45</f>
        <v>0</v>
      </c>
      <c r="BA45" s="265">
        <f t="shared" si="24"/>
        <v>0</v>
      </c>
      <c r="BB45" s="230" t="str">
        <f t="shared" si="25"/>
        <v/>
      </c>
      <c r="BC45" s="266">
        <f t="shared" si="26"/>
        <v>0</v>
      </c>
      <c r="BD45" s="266">
        <f t="shared" si="41"/>
        <v>0</v>
      </c>
      <c r="BE45" s="266">
        <f t="shared" si="42"/>
        <v>0</v>
      </c>
      <c r="BF45" s="230" t="str">
        <f t="shared" si="43"/>
        <v/>
      </c>
      <c r="BG45" s="264">
        <f>'SCH B2 &amp; B3'!P45</f>
        <v>0</v>
      </c>
      <c r="BH45" s="264">
        <f>'SCH B2 &amp; B3 (prior yr)'!P45</f>
        <v>0</v>
      </c>
      <c r="BI45" s="265">
        <f t="shared" si="27"/>
        <v>0</v>
      </c>
      <c r="BJ45" s="230" t="str">
        <f t="shared" si="28"/>
        <v/>
      </c>
      <c r="BK45" s="264">
        <f>'SCH B2 &amp; B3'!Q45</f>
        <v>0</v>
      </c>
      <c r="BL45" s="264">
        <f>'SCH B2 &amp; B3 (prior yr)'!Q45</f>
        <v>0</v>
      </c>
      <c r="BM45" s="265">
        <f t="shared" si="29"/>
        <v>0</v>
      </c>
      <c r="BN45" s="230" t="str">
        <f t="shared" si="30"/>
        <v/>
      </c>
      <c r="BO45" s="264">
        <f>'SCH B2 &amp; B3'!R45</f>
        <v>0</v>
      </c>
      <c r="BP45" s="264">
        <f>'SCH B2 &amp; B3 (prior yr)'!R45</f>
        <v>0</v>
      </c>
      <c r="BQ45" s="265">
        <f t="shared" si="31"/>
        <v>0</v>
      </c>
      <c r="BR45" s="230" t="str">
        <f t="shared" si="32"/>
        <v/>
      </c>
      <c r="BS45" s="264">
        <f>'SCH B2 &amp; B3'!S45</f>
        <v>0</v>
      </c>
      <c r="BT45" s="264">
        <f>'SCH B2 &amp; B3 (prior yr)'!S45</f>
        <v>0</v>
      </c>
      <c r="BU45" s="265">
        <f t="shared" si="33"/>
        <v>0</v>
      </c>
      <c r="BV45" s="230" t="str">
        <f t="shared" si="34"/>
        <v/>
      </c>
      <c r="BW45" s="264">
        <f>'SCH B2 &amp; B3'!T45</f>
        <v>0</v>
      </c>
      <c r="BX45" s="264">
        <f>'SCH B2 &amp; B3 (prior yr)'!T45</f>
        <v>0</v>
      </c>
      <c r="BY45" s="265">
        <f t="shared" si="35"/>
        <v>0</v>
      </c>
      <c r="BZ45" s="230" t="str">
        <f t="shared" si="36"/>
        <v/>
      </c>
      <c r="CA45" s="232">
        <f t="shared" si="37"/>
        <v>0</v>
      </c>
      <c r="CB45" s="232">
        <f t="shared" si="38"/>
        <v>0</v>
      </c>
      <c r="CC45" s="265">
        <f t="shared" si="39"/>
        <v>0</v>
      </c>
      <c r="CD45" s="230" t="str">
        <f t="shared" si="40"/>
        <v/>
      </c>
    </row>
    <row r="46" spans="1:82" ht="20.100000000000001" customHeight="1" x14ac:dyDescent="0.2">
      <c r="A46" s="33">
        <v>35</v>
      </c>
      <c r="B46" s="179" t="s">
        <v>309</v>
      </c>
      <c r="C46" s="264">
        <f>'SCH B2 &amp; B3'!C46</f>
        <v>0</v>
      </c>
      <c r="D46" s="264">
        <f>'SCH B2 &amp; B3 (prior yr)'!C46</f>
        <v>0</v>
      </c>
      <c r="E46" s="265">
        <f t="shared" si="0"/>
        <v>0</v>
      </c>
      <c r="F46" s="230" t="str">
        <f t="shared" si="1"/>
        <v/>
      </c>
      <c r="G46" s="264">
        <f>'SCH B2 &amp; B3'!D46</f>
        <v>0</v>
      </c>
      <c r="H46" s="264">
        <f>'SCH B2 &amp; B3 (prior yr)'!D46</f>
        <v>0</v>
      </c>
      <c r="I46" s="265">
        <f t="shared" si="2"/>
        <v>0</v>
      </c>
      <c r="J46" s="230" t="str">
        <f t="shared" si="3"/>
        <v/>
      </c>
      <c r="K46" s="264">
        <f>'SCH B2 &amp; B3'!E46</f>
        <v>0</v>
      </c>
      <c r="L46" s="264">
        <f>'SCH B2 &amp; B3 (prior yr)'!E46</f>
        <v>0</v>
      </c>
      <c r="M46" s="265">
        <f t="shared" si="4"/>
        <v>0</v>
      </c>
      <c r="N46" s="230" t="str">
        <f t="shared" si="5"/>
        <v/>
      </c>
      <c r="O46" s="264">
        <f>'SCH B2 &amp; B3'!F46</f>
        <v>0</v>
      </c>
      <c r="P46" s="264">
        <f>'SCH B2 &amp; B3 (prior yr)'!F46</f>
        <v>0</v>
      </c>
      <c r="Q46" s="265">
        <f t="shared" si="6"/>
        <v>0</v>
      </c>
      <c r="R46" s="230" t="str">
        <f t="shared" si="7"/>
        <v/>
      </c>
      <c r="S46" s="264">
        <f>'SCH B2 &amp; B3'!G46</f>
        <v>0</v>
      </c>
      <c r="T46" s="264">
        <f>'SCH B2 &amp; B3 (prior yr)'!G46</f>
        <v>0</v>
      </c>
      <c r="U46" s="265">
        <f t="shared" si="8"/>
        <v>0</v>
      </c>
      <c r="V46" s="230" t="str">
        <f t="shared" si="9"/>
        <v/>
      </c>
      <c r="W46" s="264">
        <f>'SCH B2 &amp; B3'!H46</f>
        <v>0</v>
      </c>
      <c r="X46" s="264">
        <f>'SCH B2 &amp; B3 (prior yr)'!H46</f>
        <v>0</v>
      </c>
      <c r="Y46" s="265">
        <f t="shared" si="10"/>
        <v>0</v>
      </c>
      <c r="Z46" s="230" t="str">
        <f t="shared" si="11"/>
        <v/>
      </c>
      <c r="AA46" s="264">
        <f>'SCH B2 &amp; B3'!I46</f>
        <v>0</v>
      </c>
      <c r="AB46" s="264">
        <f>'SCH B2 &amp; B3 (prior yr)'!I46</f>
        <v>0</v>
      </c>
      <c r="AC46" s="265">
        <f t="shared" si="12"/>
        <v>0</v>
      </c>
      <c r="AD46" s="230" t="str">
        <f t="shared" si="13"/>
        <v/>
      </c>
      <c r="AE46" s="264">
        <f>'SCH B2 &amp; B3'!J46</f>
        <v>0</v>
      </c>
      <c r="AF46" s="264">
        <f>'SCH B2 &amp; B3 (prior yr)'!J46</f>
        <v>0</v>
      </c>
      <c r="AG46" s="265">
        <f t="shared" si="14"/>
        <v>0</v>
      </c>
      <c r="AH46" s="230" t="str">
        <f t="shared" si="15"/>
        <v/>
      </c>
      <c r="AI46" s="264">
        <f>'SCH B2 &amp; B3'!K46</f>
        <v>0</v>
      </c>
      <c r="AJ46" s="264">
        <f>'SCH B2 &amp; B3 (prior yr)'!K46</f>
        <v>0</v>
      </c>
      <c r="AK46" s="265">
        <f t="shared" si="16"/>
        <v>0</v>
      </c>
      <c r="AL46" s="230" t="str">
        <f t="shared" si="17"/>
        <v/>
      </c>
      <c r="AM46" s="264">
        <f>'SCH B2 &amp; B3'!L46</f>
        <v>0</v>
      </c>
      <c r="AN46" s="264">
        <f>'SCH B2 &amp; B3 (prior yr)'!L46</f>
        <v>0</v>
      </c>
      <c r="AO46" s="265">
        <f t="shared" si="18"/>
        <v>0</v>
      </c>
      <c r="AP46" s="230" t="str">
        <f t="shared" si="19"/>
        <v/>
      </c>
      <c r="AQ46" s="264">
        <f>'SCH B2 &amp; B3'!M46</f>
        <v>0</v>
      </c>
      <c r="AR46" s="264">
        <f>'SCH B2 &amp; B3 (prior yr)'!M46</f>
        <v>0</v>
      </c>
      <c r="AS46" s="265">
        <f t="shared" si="20"/>
        <v>0</v>
      </c>
      <c r="AT46" s="230" t="str">
        <f t="shared" si="21"/>
        <v/>
      </c>
      <c r="AU46" s="264">
        <f>'SCH B2 &amp; B3'!N46</f>
        <v>0</v>
      </c>
      <c r="AV46" s="264">
        <f>'SCH B2 &amp; B3 (prior yr)'!N46</f>
        <v>0</v>
      </c>
      <c r="AW46" s="265">
        <f t="shared" si="22"/>
        <v>0</v>
      </c>
      <c r="AX46" s="230" t="str">
        <f t="shared" si="23"/>
        <v/>
      </c>
      <c r="AY46" s="264">
        <f>'SCH B2 &amp; B3'!O46</f>
        <v>0</v>
      </c>
      <c r="AZ46" s="264">
        <f>'SCH B2 &amp; B3 (prior yr)'!O46</f>
        <v>0</v>
      </c>
      <c r="BA46" s="265">
        <f t="shared" si="24"/>
        <v>0</v>
      </c>
      <c r="BB46" s="230" t="str">
        <f t="shared" si="25"/>
        <v/>
      </c>
      <c r="BC46" s="266">
        <f t="shared" si="26"/>
        <v>0</v>
      </c>
      <c r="BD46" s="266">
        <f t="shared" si="41"/>
        <v>0</v>
      </c>
      <c r="BE46" s="266">
        <f t="shared" si="42"/>
        <v>0</v>
      </c>
      <c r="BF46" s="230" t="str">
        <f t="shared" si="43"/>
        <v/>
      </c>
      <c r="BG46" s="264">
        <f>'SCH B2 &amp; B3'!P46</f>
        <v>0</v>
      </c>
      <c r="BH46" s="264">
        <f>'SCH B2 &amp; B3 (prior yr)'!P46</f>
        <v>0</v>
      </c>
      <c r="BI46" s="265">
        <f t="shared" si="27"/>
        <v>0</v>
      </c>
      <c r="BJ46" s="230" t="str">
        <f t="shared" si="28"/>
        <v/>
      </c>
      <c r="BK46" s="264">
        <f>'SCH B2 &amp; B3'!Q46</f>
        <v>0</v>
      </c>
      <c r="BL46" s="264">
        <f>'SCH B2 &amp; B3 (prior yr)'!Q46</f>
        <v>0</v>
      </c>
      <c r="BM46" s="265">
        <f t="shared" si="29"/>
        <v>0</v>
      </c>
      <c r="BN46" s="230" t="str">
        <f t="shared" si="30"/>
        <v/>
      </c>
      <c r="BO46" s="264">
        <f>'SCH B2 &amp; B3'!R46</f>
        <v>0</v>
      </c>
      <c r="BP46" s="264">
        <f>'SCH B2 &amp; B3 (prior yr)'!R46</f>
        <v>0</v>
      </c>
      <c r="BQ46" s="265">
        <f t="shared" si="31"/>
        <v>0</v>
      </c>
      <c r="BR46" s="230" t="str">
        <f t="shared" si="32"/>
        <v/>
      </c>
      <c r="BS46" s="264">
        <f>'SCH B2 &amp; B3'!S46</f>
        <v>0</v>
      </c>
      <c r="BT46" s="264">
        <f>'SCH B2 &amp; B3 (prior yr)'!S46</f>
        <v>0</v>
      </c>
      <c r="BU46" s="265">
        <f t="shared" si="33"/>
        <v>0</v>
      </c>
      <c r="BV46" s="230" t="str">
        <f t="shared" si="34"/>
        <v/>
      </c>
      <c r="BW46" s="264">
        <f>'SCH B2 &amp; B3'!T46</f>
        <v>0</v>
      </c>
      <c r="BX46" s="264">
        <f>'SCH B2 &amp; B3 (prior yr)'!T46</f>
        <v>0</v>
      </c>
      <c r="BY46" s="265">
        <f t="shared" si="35"/>
        <v>0</v>
      </c>
      <c r="BZ46" s="230" t="str">
        <f t="shared" si="36"/>
        <v/>
      </c>
      <c r="CA46" s="232">
        <f t="shared" si="37"/>
        <v>0</v>
      </c>
      <c r="CB46" s="232">
        <f t="shared" si="38"/>
        <v>0</v>
      </c>
      <c r="CC46" s="265">
        <f t="shared" si="39"/>
        <v>0</v>
      </c>
      <c r="CD46" s="230" t="str">
        <f t="shared" si="40"/>
        <v/>
      </c>
    </row>
    <row r="47" spans="1:82" ht="20.100000000000001" customHeight="1" x14ac:dyDescent="0.2">
      <c r="A47" s="33">
        <v>36</v>
      </c>
      <c r="B47" s="30" t="s">
        <v>144</v>
      </c>
      <c r="C47" s="264">
        <f>'SCH B2 &amp; B3'!C47</f>
        <v>0</v>
      </c>
      <c r="D47" s="264">
        <f>'SCH B2 &amp; B3 (prior yr)'!C47</f>
        <v>0</v>
      </c>
      <c r="E47" s="265">
        <f t="shared" si="0"/>
        <v>0</v>
      </c>
      <c r="F47" s="230" t="str">
        <f t="shared" si="1"/>
        <v/>
      </c>
      <c r="G47" s="264">
        <f>'SCH B2 &amp; B3'!D47</f>
        <v>0</v>
      </c>
      <c r="H47" s="264">
        <f>'SCH B2 &amp; B3 (prior yr)'!D47</f>
        <v>0</v>
      </c>
      <c r="I47" s="265">
        <f t="shared" si="2"/>
        <v>0</v>
      </c>
      <c r="J47" s="230" t="str">
        <f t="shared" si="3"/>
        <v/>
      </c>
      <c r="K47" s="264">
        <f>'SCH B2 &amp; B3'!E47</f>
        <v>0</v>
      </c>
      <c r="L47" s="264">
        <f>'SCH B2 &amp; B3 (prior yr)'!E47</f>
        <v>0</v>
      </c>
      <c r="M47" s="265">
        <f t="shared" si="4"/>
        <v>0</v>
      </c>
      <c r="N47" s="230" t="str">
        <f t="shared" si="5"/>
        <v/>
      </c>
      <c r="O47" s="264">
        <f>'SCH B2 &amp; B3'!F47</f>
        <v>0</v>
      </c>
      <c r="P47" s="264">
        <f>'SCH B2 &amp; B3 (prior yr)'!F47</f>
        <v>0</v>
      </c>
      <c r="Q47" s="265">
        <f t="shared" si="6"/>
        <v>0</v>
      </c>
      <c r="R47" s="230" t="str">
        <f t="shared" si="7"/>
        <v/>
      </c>
      <c r="S47" s="264">
        <f>'SCH B2 &amp; B3'!G47</f>
        <v>0</v>
      </c>
      <c r="T47" s="264">
        <f>'SCH B2 &amp; B3 (prior yr)'!G47</f>
        <v>0</v>
      </c>
      <c r="U47" s="265">
        <f t="shared" si="8"/>
        <v>0</v>
      </c>
      <c r="V47" s="230" t="str">
        <f t="shared" si="9"/>
        <v/>
      </c>
      <c r="W47" s="264">
        <f>'SCH B2 &amp; B3'!H47</f>
        <v>0</v>
      </c>
      <c r="X47" s="264">
        <f>'SCH B2 &amp; B3 (prior yr)'!H47</f>
        <v>0</v>
      </c>
      <c r="Y47" s="265">
        <f t="shared" si="10"/>
        <v>0</v>
      </c>
      <c r="Z47" s="230" t="str">
        <f t="shared" si="11"/>
        <v/>
      </c>
      <c r="AA47" s="264">
        <f>'SCH B2 &amp; B3'!I47</f>
        <v>0</v>
      </c>
      <c r="AB47" s="264">
        <f>'SCH B2 &amp; B3 (prior yr)'!I47</f>
        <v>0</v>
      </c>
      <c r="AC47" s="265">
        <f t="shared" si="12"/>
        <v>0</v>
      </c>
      <c r="AD47" s="230" t="str">
        <f t="shared" si="13"/>
        <v/>
      </c>
      <c r="AE47" s="264">
        <f>'SCH B2 &amp; B3'!J47</f>
        <v>0</v>
      </c>
      <c r="AF47" s="264">
        <f>'SCH B2 &amp; B3 (prior yr)'!J47</f>
        <v>0</v>
      </c>
      <c r="AG47" s="265">
        <f t="shared" si="14"/>
        <v>0</v>
      </c>
      <c r="AH47" s="230" t="str">
        <f t="shared" si="15"/>
        <v/>
      </c>
      <c r="AI47" s="264">
        <f>'SCH B2 &amp; B3'!K47</f>
        <v>0</v>
      </c>
      <c r="AJ47" s="264">
        <f>'SCH B2 &amp; B3 (prior yr)'!K47</f>
        <v>0</v>
      </c>
      <c r="AK47" s="265">
        <f t="shared" si="16"/>
        <v>0</v>
      </c>
      <c r="AL47" s="230" t="str">
        <f t="shared" si="17"/>
        <v/>
      </c>
      <c r="AM47" s="264">
        <f>'SCH B2 &amp; B3'!L47</f>
        <v>0</v>
      </c>
      <c r="AN47" s="264">
        <f>'SCH B2 &amp; B3 (prior yr)'!L47</f>
        <v>0</v>
      </c>
      <c r="AO47" s="265">
        <f t="shared" si="18"/>
        <v>0</v>
      </c>
      <c r="AP47" s="230" t="str">
        <f t="shared" si="19"/>
        <v/>
      </c>
      <c r="AQ47" s="264">
        <f>'SCH B2 &amp; B3'!M47</f>
        <v>0</v>
      </c>
      <c r="AR47" s="264">
        <f>'SCH B2 &amp; B3 (prior yr)'!M47</f>
        <v>0</v>
      </c>
      <c r="AS47" s="265">
        <f t="shared" si="20"/>
        <v>0</v>
      </c>
      <c r="AT47" s="230" t="str">
        <f t="shared" si="21"/>
        <v/>
      </c>
      <c r="AU47" s="264">
        <f>'SCH B2 &amp; B3'!N47</f>
        <v>0</v>
      </c>
      <c r="AV47" s="264">
        <f>'SCH B2 &amp; B3 (prior yr)'!N47</f>
        <v>0</v>
      </c>
      <c r="AW47" s="265">
        <f t="shared" si="22"/>
        <v>0</v>
      </c>
      <c r="AX47" s="230" t="str">
        <f t="shared" si="23"/>
        <v/>
      </c>
      <c r="AY47" s="264">
        <f>'SCH B2 &amp; B3'!O47</f>
        <v>0</v>
      </c>
      <c r="AZ47" s="264">
        <f>'SCH B2 &amp; B3 (prior yr)'!O47</f>
        <v>0</v>
      </c>
      <c r="BA47" s="265">
        <f t="shared" si="24"/>
        <v>0</v>
      </c>
      <c r="BB47" s="230" t="str">
        <f t="shared" si="25"/>
        <v/>
      </c>
      <c r="BC47" s="266">
        <f t="shared" si="26"/>
        <v>0</v>
      </c>
      <c r="BD47" s="266">
        <f t="shared" si="41"/>
        <v>0</v>
      </c>
      <c r="BE47" s="266">
        <f t="shared" si="42"/>
        <v>0</v>
      </c>
      <c r="BF47" s="230" t="str">
        <f t="shared" si="43"/>
        <v/>
      </c>
      <c r="BG47" s="264">
        <f>'SCH B2 &amp; B3'!P47</f>
        <v>0</v>
      </c>
      <c r="BH47" s="264">
        <f>'SCH B2 &amp; B3 (prior yr)'!P47</f>
        <v>0</v>
      </c>
      <c r="BI47" s="265">
        <f t="shared" si="27"/>
        <v>0</v>
      </c>
      <c r="BJ47" s="230" t="str">
        <f t="shared" si="28"/>
        <v/>
      </c>
      <c r="BK47" s="264">
        <f>'SCH B2 &amp; B3'!Q47</f>
        <v>0</v>
      </c>
      <c r="BL47" s="264">
        <f>'SCH B2 &amp; B3 (prior yr)'!Q47</f>
        <v>0</v>
      </c>
      <c r="BM47" s="265">
        <f t="shared" si="29"/>
        <v>0</v>
      </c>
      <c r="BN47" s="230" t="str">
        <f t="shared" si="30"/>
        <v/>
      </c>
      <c r="BO47" s="264">
        <f>'SCH B2 &amp; B3'!R47</f>
        <v>0</v>
      </c>
      <c r="BP47" s="264">
        <f>'SCH B2 &amp; B3 (prior yr)'!R47</f>
        <v>0</v>
      </c>
      <c r="BQ47" s="265">
        <f t="shared" si="31"/>
        <v>0</v>
      </c>
      <c r="BR47" s="230" t="str">
        <f t="shared" si="32"/>
        <v/>
      </c>
      <c r="BS47" s="264">
        <f>'SCH B2 &amp; B3'!S47</f>
        <v>0</v>
      </c>
      <c r="BT47" s="264">
        <f>'SCH B2 &amp; B3 (prior yr)'!S47</f>
        <v>0</v>
      </c>
      <c r="BU47" s="265">
        <f t="shared" si="33"/>
        <v>0</v>
      </c>
      <c r="BV47" s="230" t="str">
        <f t="shared" si="34"/>
        <v/>
      </c>
      <c r="BW47" s="264">
        <f>'SCH B2 &amp; B3'!T47</f>
        <v>0</v>
      </c>
      <c r="BX47" s="264">
        <f>'SCH B2 &amp; B3 (prior yr)'!T47</f>
        <v>0</v>
      </c>
      <c r="BY47" s="265">
        <f t="shared" si="35"/>
        <v>0</v>
      </c>
      <c r="BZ47" s="230" t="str">
        <f t="shared" si="36"/>
        <v/>
      </c>
      <c r="CA47" s="232">
        <f t="shared" si="37"/>
        <v>0</v>
      </c>
      <c r="CB47" s="232">
        <f t="shared" si="38"/>
        <v>0</v>
      </c>
      <c r="CC47" s="265">
        <f t="shared" si="39"/>
        <v>0</v>
      </c>
      <c r="CD47" s="230" t="str">
        <f t="shared" si="40"/>
        <v/>
      </c>
    </row>
    <row r="48" spans="1:82" ht="20.100000000000001" customHeight="1" x14ac:dyDescent="0.2">
      <c r="A48" s="33">
        <v>37</v>
      </c>
      <c r="B48" s="179" t="s">
        <v>311</v>
      </c>
      <c r="C48" s="264">
        <f>'SCH B2 &amp; B3'!C48</f>
        <v>0</v>
      </c>
      <c r="D48" s="264">
        <f>'SCH B2 &amp; B3 (prior yr)'!C48</f>
        <v>0</v>
      </c>
      <c r="E48" s="265">
        <f t="shared" si="0"/>
        <v>0</v>
      </c>
      <c r="F48" s="230" t="str">
        <f t="shared" si="1"/>
        <v/>
      </c>
      <c r="G48" s="264">
        <f>'SCH B2 &amp; B3'!D48</f>
        <v>0</v>
      </c>
      <c r="H48" s="264">
        <f>'SCH B2 &amp; B3 (prior yr)'!D48</f>
        <v>0</v>
      </c>
      <c r="I48" s="265">
        <f t="shared" si="2"/>
        <v>0</v>
      </c>
      <c r="J48" s="230" t="str">
        <f t="shared" si="3"/>
        <v/>
      </c>
      <c r="K48" s="264">
        <f>'SCH B2 &amp; B3'!E48</f>
        <v>0</v>
      </c>
      <c r="L48" s="264">
        <f>'SCH B2 &amp; B3 (prior yr)'!E48</f>
        <v>0</v>
      </c>
      <c r="M48" s="265">
        <f t="shared" si="4"/>
        <v>0</v>
      </c>
      <c r="N48" s="230" t="str">
        <f t="shared" si="5"/>
        <v/>
      </c>
      <c r="O48" s="264">
        <f>'SCH B2 &amp; B3'!F48</f>
        <v>0</v>
      </c>
      <c r="P48" s="264">
        <f>'SCH B2 &amp; B3 (prior yr)'!F48</f>
        <v>0</v>
      </c>
      <c r="Q48" s="265">
        <f t="shared" si="6"/>
        <v>0</v>
      </c>
      <c r="R48" s="230" t="str">
        <f t="shared" si="7"/>
        <v/>
      </c>
      <c r="S48" s="264">
        <f>'SCH B2 &amp; B3'!G48</f>
        <v>0</v>
      </c>
      <c r="T48" s="264">
        <f>'SCH B2 &amp; B3 (prior yr)'!G48</f>
        <v>0</v>
      </c>
      <c r="U48" s="265">
        <f t="shared" si="8"/>
        <v>0</v>
      </c>
      <c r="V48" s="230" t="str">
        <f t="shared" si="9"/>
        <v/>
      </c>
      <c r="W48" s="264">
        <f>'SCH B2 &amp; B3'!H48</f>
        <v>0</v>
      </c>
      <c r="X48" s="264">
        <f>'SCH B2 &amp; B3 (prior yr)'!H48</f>
        <v>0</v>
      </c>
      <c r="Y48" s="265">
        <f t="shared" si="10"/>
        <v>0</v>
      </c>
      <c r="Z48" s="230" t="str">
        <f t="shared" si="11"/>
        <v/>
      </c>
      <c r="AA48" s="264">
        <f>'SCH B2 &amp; B3'!I48</f>
        <v>0</v>
      </c>
      <c r="AB48" s="264">
        <f>'SCH B2 &amp; B3 (prior yr)'!I48</f>
        <v>0</v>
      </c>
      <c r="AC48" s="265">
        <f t="shared" si="12"/>
        <v>0</v>
      </c>
      <c r="AD48" s="230" t="str">
        <f t="shared" si="13"/>
        <v/>
      </c>
      <c r="AE48" s="264">
        <f>'SCH B2 &amp; B3'!J48</f>
        <v>0</v>
      </c>
      <c r="AF48" s="264">
        <f>'SCH B2 &amp; B3 (prior yr)'!J48</f>
        <v>0</v>
      </c>
      <c r="AG48" s="265">
        <f t="shared" si="14"/>
        <v>0</v>
      </c>
      <c r="AH48" s="230" t="str">
        <f t="shared" si="15"/>
        <v/>
      </c>
      <c r="AI48" s="264">
        <f>'SCH B2 &amp; B3'!K48</f>
        <v>0</v>
      </c>
      <c r="AJ48" s="264">
        <f>'SCH B2 &amp; B3 (prior yr)'!K48</f>
        <v>0</v>
      </c>
      <c r="AK48" s="265">
        <f t="shared" si="16"/>
        <v>0</v>
      </c>
      <c r="AL48" s="230" t="str">
        <f t="shared" si="17"/>
        <v/>
      </c>
      <c r="AM48" s="264">
        <f>'SCH B2 &amp; B3'!L48</f>
        <v>0</v>
      </c>
      <c r="AN48" s="264">
        <f>'SCH B2 &amp; B3 (prior yr)'!L48</f>
        <v>0</v>
      </c>
      <c r="AO48" s="265">
        <f t="shared" si="18"/>
        <v>0</v>
      </c>
      <c r="AP48" s="230" t="str">
        <f t="shared" si="19"/>
        <v/>
      </c>
      <c r="AQ48" s="264">
        <f>'SCH B2 &amp; B3'!M48</f>
        <v>0</v>
      </c>
      <c r="AR48" s="264">
        <f>'SCH B2 &amp; B3 (prior yr)'!M48</f>
        <v>0</v>
      </c>
      <c r="AS48" s="265">
        <f t="shared" si="20"/>
        <v>0</v>
      </c>
      <c r="AT48" s="230" t="str">
        <f t="shared" si="21"/>
        <v/>
      </c>
      <c r="AU48" s="264">
        <f>'SCH B2 &amp; B3'!N48</f>
        <v>0</v>
      </c>
      <c r="AV48" s="264">
        <f>'SCH B2 &amp; B3 (prior yr)'!N48</f>
        <v>0</v>
      </c>
      <c r="AW48" s="265">
        <f t="shared" si="22"/>
        <v>0</v>
      </c>
      <c r="AX48" s="230" t="str">
        <f t="shared" si="23"/>
        <v/>
      </c>
      <c r="AY48" s="264">
        <f>'SCH B2 &amp; B3'!O48</f>
        <v>0</v>
      </c>
      <c r="AZ48" s="264">
        <f>'SCH B2 &amp; B3 (prior yr)'!O48</f>
        <v>0</v>
      </c>
      <c r="BA48" s="265">
        <f t="shared" si="24"/>
        <v>0</v>
      </c>
      <c r="BB48" s="230" t="str">
        <f t="shared" si="25"/>
        <v/>
      </c>
      <c r="BC48" s="266">
        <f t="shared" si="26"/>
        <v>0</v>
      </c>
      <c r="BD48" s="266">
        <f t="shared" si="41"/>
        <v>0</v>
      </c>
      <c r="BE48" s="266">
        <f t="shared" si="42"/>
        <v>0</v>
      </c>
      <c r="BF48" s="230" t="str">
        <f t="shared" si="43"/>
        <v/>
      </c>
      <c r="BG48" s="264">
        <f>'SCH B2 &amp; B3'!P48</f>
        <v>0</v>
      </c>
      <c r="BH48" s="264">
        <f>'SCH B2 &amp; B3 (prior yr)'!P48</f>
        <v>0</v>
      </c>
      <c r="BI48" s="265">
        <f t="shared" si="27"/>
        <v>0</v>
      </c>
      <c r="BJ48" s="230" t="str">
        <f t="shared" si="28"/>
        <v/>
      </c>
      <c r="BK48" s="264">
        <f>'SCH B2 &amp; B3'!Q48</f>
        <v>0</v>
      </c>
      <c r="BL48" s="264">
        <f>'SCH B2 &amp; B3 (prior yr)'!Q48</f>
        <v>0</v>
      </c>
      <c r="BM48" s="265">
        <f t="shared" si="29"/>
        <v>0</v>
      </c>
      <c r="BN48" s="230" t="str">
        <f t="shared" si="30"/>
        <v/>
      </c>
      <c r="BO48" s="264">
        <f>'SCH B2 &amp; B3'!R48</f>
        <v>0</v>
      </c>
      <c r="BP48" s="264">
        <f>'SCH B2 &amp; B3 (prior yr)'!R48</f>
        <v>0</v>
      </c>
      <c r="BQ48" s="265">
        <f t="shared" si="31"/>
        <v>0</v>
      </c>
      <c r="BR48" s="230" t="str">
        <f t="shared" si="32"/>
        <v/>
      </c>
      <c r="BS48" s="264">
        <f>'SCH B2 &amp; B3'!S48</f>
        <v>0</v>
      </c>
      <c r="BT48" s="264">
        <f>'SCH B2 &amp; B3 (prior yr)'!S48</f>
        <v>0</v>
      </c>
      <c r="BU48" s="265">
        <f t="shared" si="33"/>
        <v>0</v>
      </c>
      <c r="BV48" s="230" t="str">
        <f t="shared" si="34"/>
        <v/>
      </c>
      <c r="BW48" s="264">
        <f>'SCH B2 &amp; B3'!T48</f>
        <v>0</v>
      </c>
      <c r="BX48" s="264">
        <f>'SCH B2 &amp; B3 (prior yr)'!T48</f>
        <v>0</v>
      </c>
      <c r="BY48" s="265">
        <f t="shared" si="35"/>
        <v>0</v>
      </c>
      <c r="BZ48" s="230" t="str">
        <f t="shared" si="36"/>
        <v/>
      </c>
      <c r="CA48" s="232">
        <f t="shared" si="37"/>
        <v>0</v>
      </c>
      <c r="CB48" s="232">
        <f t="shared" si="38"/>
        <v>0</v>
      </c>
      <c r="CC48" s="265">
        <f t="shared" si="39"/>
        <v>0</v>
      </c>
      <c r="CD48" s="230" t="str">
        <f t="shared" si="40"/>
        <v/>
      </c>
    </row>
    <row r="49" spans="1:82" ht="20.100000000000001" customHeight="1" x14ac:dyDescent="0.2">
      <c r="A49" s="33">
        <v>38</v>
      </c>
      <c r="B49" s="179" t="s">
        <v>308</v>
      </c>
      <c r="C49" s="264">
        <f>'SCH B2 &amp; B3'!C49</f>
        <v>0</v>
      </c>
      <c r="D49" s="264">
        <f>'SCH B2 &amp; B3 (prior yr)'!C49</f>
        <v>0</v>
      </c>
      <c r="E49" s="265">
        <f t="shared" si="0"/>
        <v>0</v>
      </c>
      <c r="F49" s="230" t="str">
        <f t="shared" si="1"/>
        <v/>
      </c>
      <c r="G49" s="264">
        <f>'SCH B2 &amp; B3'!D49</f>
        <v>0</v>
      </c>
      <c r="H49" s="264">
        <f>'SCH B2 &amp; B3 (prior yr)'!D49</f>
        <v>0</v>
      </c>
      <c r="I49" s="265">
        <f t="shared" si="2"/>
        <v>0</v>
      </c>
      <c r="J49" s="230" t="str">
        <f t="shared" si="3"/>
        <v/>
      </c>
      <c r="K49" s="264">
        <f>'SCH B2 &amp; B3'!E49</f>
        <v>0</v>
      </c>
      <c r="L49" s="264">
        <f>'SCH B2 &amp; B3 (prior yr)'!E49</f>
        <v>0</v>
      </c>
      <c r="M49" s="265">
        <f t="shared" si="4"/>
        <v>0</v>
      </c>
      <c r="N49" s="230" t="str">
        <f t="shared" si="5"/>
        <v/>
      </c>
      <c r="O49" s="264">
        <f>'SCH B2 &amp; B3'!F49</f>
        <v>0</v>
      </c>
      <c r="P49" s="264">
        <f>'SCH B2 &amp; B3 (prior yr)'!F49</f>
        <v>0</v>
      </c>
      <c r="Q49" s="265">
        <f t="shared" si="6"/>
        <v>0</v>
      </c>
      <c r="R49" s="230" t="str">
        <f t="shared" si="7"/>
        <v/>
      </c>
      <c r="S49" s="264">
        <f>'SCH B2 &amp; B3'!G49</f>
        <v>0</v>
      </c>
      <c r="T49" s="264">
        <f>'SCH B2 &amp; B3 (prior yr)'!G49</f>
        <v>0</v>
      </c>
      <c r="U49" s="265">
        <f t="shared" si="8"/>
        <v>0</v>
      </c>
      <c r="V49" s="230" t="str">
        <f t="shared" si="9"/>
        <v/>
      </c>
      <c r="W49" s="264">
        <f>'SCH B2 &amp; B3'!H49</f>
        <v>0</v>
      </c>
      <c r="X49" s="264">
        <f>'SCH B2 &amp; B3 (prior yr)'!H49</f>
        <v>0</v>
      </c>
      <c r="Y49" s="265">
        <f t="shared" si="10"/>
        <v>0</v>
      </c>
      <c r="Z49" s="230" t="str">
        <f t="shared" si="11"/>
        <v/>
      </c>
      <c r="AA49" s="264">
        <f>'SCH B2 &amp; B3'!I49</f>
        <v>0</v>
      </c>
      <c r="AB49" s="264">
        <f>'SCH B2 &amp; B3 (prior yr)'!I49</f>
        <v>0</v>
      </c>
      <c r="AC49" s="265">
        <f t="shared" si="12"/>
        <v>0</v>
      </c>
      <c r="AD49" s="230" t="str">
        <f t="shared" si="13"/>
        <v/>
      </c>
      <c r="AE49" s="264">
        <f>'SCH B2 &amp; B3'!J49</f>
        <v>0</v>
      </c>
      <c r="AF49" s="264">
        <f>'SCH B2 &amp; B3 (prior yr)'!J49</f>
        <v>0</v>
      </c>
      <c r="AG49" s="265">
        <f t="shared" si="14"/>
        <v>0</v>
      </c>
      <c r="AH49" s="230" t="str">
        <f t="shared" si="15"/>
        <v/>
      </c>
      <c r="AI49" s="264">
        <f>'SCH B2 &amp; B3'!K49</f>
        <v>0</v>
      </c>
      <c r="AJ49" s="264">
        <f>'SCH B2 &amp; B3 (prior yr)'!K49</f>
        <v>0</v>
      </c>
      <c r="AK49" s="265">
        <f t="shared" si="16"/>
        <v>0</v>
      </c>
      <c r="AL49" s="230" t="str">
        <f t="shared" si="17"/>
        <v/>
      </c>
      <c r="AM49" s="264">
        <f>'SCH B2 &amp; B3'!L49</f>
        <v>0</v>
      </c>
      <c r="AN49" s="264">
        <f>'SCH B2 &amp; B3 (prior yr)'!L49</f>
        <v>0</v>
      </c>
      <c r="AO49" s="265">
        <f t="shared" si="18"/>
        <v>0</v>
      </c>
      <c r="AP49" s="230" t="str">
        <f t="shared" si="19"/>
        <v/>
      </c>
      <c r="AQ49" s="264">
        <f>'SCH B2 &amp; B3'!M49</f>
        <v>0</v>
      </c>
      <c r="AR49" s="264">
        <f>'SCH B2 &amp; B3 (prior yr)'!M49</f>
        <v>0</v>
      </c>
      <c r="AS49" s="265">
        <f t="shared" si="20"/>
        <v>0</v>
      </c>
      <c r="AT49" s="230" t="str">
        <f t="shared" si="21"/>
        <v/>
      </c>
      <c r="AU49" s="264">
        <f>'SCH B2 &amp; B3'!N49</f>
        <v>0</v>
      </c>
      <c r="AV49" s="264">
        <f>'SCH B2 &amp; B3 (prior yr)'!N49</f>
        <v>0</v>
      </c>
      <c r="AW49" s="265">
        <f t="shared" si="22"/>
        <v>0</v>
      </c>
      <c r="AX49" s="230" t="str">
        <f t="shared" si="23"/>
        <v/>
      </c>
      <c r="AY49" s="264">
        <f>'SCH B2 &amp; B3'!O49</f>
        <v>0</v>
      </c>
      <c r="AZ49" s="264">
        <f>'SCH B2 &amp; B3 (prior yr)'!O49</f>
        <v>0</v>
      </c>
      <c r="BA49" s="265">
        <f t="shared" si="24"/>
        <v>0</v>
      </c>
      <c r="BB49" s="230" t="str">
        <f t="shared" si="25"/>
        <v/>
      </c>
      <c r="BC49" s="266">
        <f t="shared" si="26"/>
        <v>0</v>
      </c>
      <c r="BD49" s="266">
        <f t="shared" si="41"/>
        <v>0</v>
      </c>
      <c r="BE49" s="266">
        <f t="shared" si="42"/>
        <v>0</v>
      </c>
      <c r="BF49" s="230" t="str">
        <f t="shared" si="43"/>
        <v/>
      </c>
      <c r="BG49" s="264">
        <f>'SCH B2 &amp; B3'!P49</f>
        <v>0</v>
      </c>
      <c r="BH49" s="264">
        <f>'SCH B2 &amp; B3 (prior yr)'!P49</f>
        <v>0</v>
      </c>
      <c r="BI49" s="265">
        <f t="shared" si="27"/>
        <v>0</v>
      </c>
      <c r="BJ49" s="230" t="str">
        <f t="shared" si="28"/>
        <v/>
      </c>
      <c r="BK49" s="264">
        <f>'SCH B2 &amp; B3'!Q49</f>
        <v>0</v>
      </c>
      <c r="BL49" s="264">
        <f>'SCH B2 &amp; B3 (prior yr)'!Q49</f>
        <v>0</v>
      </c>
      <c r="BM49" s="265">
        <f t="shared" si="29"/>
        <v>0</v>
      </c>
      <c r="BN49" s="230" t="str">
        <f t="shared" si="30"/>
        <v/>
      </c>
      <c r="BO49" s="264">
        <f>'SCH B2 &amp; B3'!R49</f>
        <v>0</v>
      </c>
      <c r="BP49" s="264">
        <f>'SCH B2 &amp; B3 (prior yr)'!R49</f>
        <v>0</v>
      </c>
      <c r="BQ49" s="265">
        <f t="shared" si="31"/>
        <v>0</v>
      </c>
      <c r="BR49" s="230" t="str">
        <f t="shared" si="32"/>
        <v/>
      </c>
      <c r="BS49" s="264">
        <f>'SCH B2 &amp; B3'!S49</f>
        <v>0</v>
      </c>
      <c r="BT49" s="264">
        <f>'SCH B2 &amp; B3 (prior yr)'!S49</f>
        <v>0</v>
      </c>
      <c r="BU49" s="265">
        <f t="shared" si="33"/>
        <v>0</v>
      </c>
      <c r="BV49" s="230" t="str">
        <f t="shared" si="34"/>
        <v/>
      </c>
      <c r="BW49" s="264">
        <f>'SCH B2 &amp; B3'!T49</f>
        <v>0</v>
      </c>
      <c r="BX49" s="264">
        <f>'SCH B2 &amp; B3 (prior yr)'!T49</f>
        <v>0</v>
      </c>
      <c r="BY49" s="265">
        <f t="shared" si="35"/>
        <v>0</v>
      </c>
      <c r="BZ49" s="230" t="str">
        <f t="shared" si="36"/>
        <v/>
      </c>
      <c r="CA49" s="232">
        <f t="shared" si="37"/>
        <v>0</v>
      </c>
      <c r="CB49" s="232">
        <f t="shared" si="38"/>
        <v>0</v>
      </c>
      <c r="CC49" s="265">
        <f t="shared" si="39"/>
        <v>0</v>
      </c>
      <c r="CD49" s="230" t="str">
        <f t="shared" si="40"/>
        <v/>
      </c>
    </row>
    <row r="50" spans="1:82" ht="20.100000000000001" customHeight="1" x14ac:dyDescent="0.2">
      <c r="A50" s="33">
        <v>39</v>
      </c>
      <c r="B50" s="30" t="s">
        <v>146</v>
      </c>
      <c r="C50" s="264">
        <f>'SCH B2 &amp; B3'!C50</f>
        <v>0</v>
      </c>
      <c r="D50" s="264">
        <f>'SCH B2 &amp; B3 (prior yr)'!C50</f>
        <v>0</v>
      </c>
      <c r="E50" s="265">
        <f t="shared" si="0"/>
        <v>0</v>
      </c>
      <c r="F50" s="230" t="str">
        <f t="shared" si="1"/>
        <v/>
      </c>
      <c r="G50" s="264">
        <f>'SCH B2 &amp; B3'!D50</f>
        <v>0</v>
      </c>
      <c r="H50" s="264">
        <f>'SCH B2 &amp; B3 (prior yr)'!D50</f>
        <v>0</v>
      </c>
      <c r="I50" s="265">
        <f t="shared" si="2"/>
        <v>0</v>
      </c>
      <c r="J50" s="230" t="str">
        <f t="shared" si="3"/>
        <v/>
      </c>
      <c r="K50" s="264">
        <f>'SCH B2 &amp; B3'!E50</f>
        <v>0</v>
      </c>
      <c r="L50" s="264">
        <f>'SCH B2 &amp; B3 (prior yr)'!E50</f>
        <v>0</v>
      </c>
      <c r="M50" s="265">
        <f t="shared" si="4"/>
        <v>0</v>
      </c>
      <c r="N50" s="230" t="str">
        <f t="shared" si="5"/>
        <v/>
      </c>
      <c r="O50" s="264">
        <f>'SCH B2 &amp; B3'!F50</f>
        <v>0</v>
      </c>
      <c r="P50" s="264">
        <f>'SCH B2 &amp; B3 (prior yr)'!F50</f>
        <v>0</v>
      </c>
      <c r="Q50" s="265">
        <f t="shared" si="6"/>
        <v>0</v>
      </c>
      <c r="R50" s="230" t="str">
        <f t="shared" si="7"/>
        <v/>
      </c>
      <c r="S50" s="264">
        <f>'SCH B2 &amp; B3'!G50</f>
        <v>0</v>
      </c>
      <c r="T50" s="264">
        <f>'SCH B2 &amp; B3 (prior yr)'!G50</f>
        <v>0</v>
      </c>
      <c r="U50" s="265">
        <f t="shared" si="8"/>
        <v>0</v>
      </c>
      <c r="V50" s="230" t="str">
        <f t="shared" si="9"/>
        <v/>
      </c>
      <c r="W50" s="264">
        <f>'SCH B2 &amp; B3'!H50</f>
        <v>0</v>
      </c>
      <c r="X50" s="264">
        <f>'SCH B2 &amp; B3 (prior yr)'!H50</f>
        <v>0</v>
      </c>
      <c r="Y50" s="265">
        <f t="shared" si="10"/>
        <v>0</v>
      </c>
      <c r="Z50" s="230" t="str">
        <f t="shared" si="11"/>
        <v/>
      </c>
      <c r="AA50" s="264">
        <f>'SCH B2 &amp; B3'!I50</f>
        <v>0</v>
      </c>
      <c r="AB50" s="264">
        <f>'SCH B2 &amp; B3 (prior yr)'!I50</f>
        <v>0</v>
      </c>
      <c r="AC50" s="265">
        <f t="shared" si="12"/>
        <v>0</v>
      </c>
      <c r="AD50" s="230" t="str">
        <f t="shared" si="13"/>
        <v/>
      </c>
      <c r="AE50" s="264">
        <f>'SCH B2 &amp; B3'!J50</f>
        <v>0</v>
      </c>
      <c r="AF50" s="264">
        <f>'SCH B2 &amp; B3 (prior yr)'!J50</f>
        <v>0</v>
      </c>
      <c r="AG50" s="265">
        <f t="shared" si="14"/>
        <v>0</v>
      </c>
      <c r="AH50" s="230" t="str">
        <f t="shared" si="15"/>
        <v/>
      </c>
      <c r="AI50" s="264">
        <f>'SCH B2 &amp; B3'!K50</f>
        <v>0</v>
      </c>
      <c r="AJ50" s="264">
        <f>'SCH B2 &amp; B3 (prior yr)'!K50</f>
        <v>0</v>
      </c>
      <c r="AK50" s="265">
        <f t="shared" si="16"/>
        <v>0</v>
      </c>
      <c r="AL50" s="230" t="str">
        <f t="shared" si="17"/>
        <v/>
      </c>
      <c r="AM50" s="264">
        <f>'SCH B2 &amp; B3'!L50</f>
        <v>0</v>
      </c>
      <c r="AN50" s="264">
        <f>'SCH B2 &amp; B3 (prior yr)'!L50</f>
        <v>0</v>
      </c>
      <c r="AO50" s="265">
        <f t="shared" si="18"/>
        <v>0</v>
      </c>
      <c r="AP50" s="230" t="str">
        <f t="shared" si="19"/>
        <v/>
      </c>
      <c r="AQ50" s="264">
        <f>'SCH B2 &amp; B3'!M50</f>
        <v>0</v>
      </c>
      <c r="AR50" s="264">
        <f>'SCH B2 &amp; B3 (prior yr)'!M50</f>
        <v>0</v>
      </c>
      <c r="AS50" s="265">
        <f t="shared" si="20"/>
        <v>0</v>
      </c>
      <c r="AT50" s="230" t="str">
        <f t="shared" si="21"/>
        <v/>
      </c>
      <c r="AU50" s="264">
        <f>'SCH B2 &amp; B3'!N50</f>
        <v>0</v>
      </c>
      <c r="AV50" s="264">
        <f>'SCH B2 &amp; B3 (prior yr)'!N50</f>
        <v>0</v>
      </c>
      <c r="AW50" s="265">
        <f t="shared" si="22"/>
        <v>0</v>
      </c>
      <c r="AX50" s="230" t="str">
        <f t="shared" si="23"/>
        <v/>
      </c>
      <c r="AY50" s="264">
        <f>'SCH B2 &amp; B3'!O50</f>
        <v>0</v>
      </c>
      <c r="AZ50" s="264">
        <f>'SCH B2 &amp; B3 (prior yr)'!O50</f>
        <v>0</v>
      </c>
      <c r="BA50" s="265">
        <f t="shared" si="24"/>
        <v>0</v>
      </c>
      <c r="BB50" s="230" t="str">
        <f t="shared" si="25"/>
        <v/>
      </c>
      <c r="BC50" s="266">
        <f t="shared" si="26"/>
        <v>0</v>
      </c>
      <c r="BD50" s="266">
        <f t="shared" si="41"/>
        <v>0</v>
      </c>
      <c r="BE50" s="266">
        <f t="shared" si="42"/>
        <v>0</v>
      </c>
      <c r="BF50" s="230" t="str">
        <f t="shared" si="43"/>
        <v/>
      </c>
      <c r="BG50" s="264">
        <f>'SCH B2 &amp; B3'!P50</f>
        <v>0</v>
      </c>
      <c r="BH50" s="264">
        <f>'SCH B2 &amp; B3 (prior yr)'!P50</f>
        <v>0</v>
      </c>
      <c r="BI50" s="265">
        <f t="shared" si="27"/>
        <v>0</v>
      </c>
      <c r="BJ50" s="230" t="str">
        <f t="shared" si="28"/>
        <v/>
      </c>
      <c r="BK50" s="264">
        <f>'SCH B2 &amp; B3'!Q50</f>
        <v>0</v>
      </c>
      <c r="BL50" s="264">
        <f>'SCH B2 &amp; B3 (prior yr)'!Q50</f>
        <v>0</v>
      </c>
      <c r="BM50" s="265">
        <f t="shared" si="29"/>
        <v>0</v>
      </c>
      <c r="BN50" s="230" t="str">
        <f t="shared" si="30"/>
        <v/>
      </c>
      <c r="BO50" s="264">
        <f>'SCH B2 &amp; B3'!R50</f>
        <v>0</v>
      </c>
      <c r="BP50" s="264">
        <f>'SCH B2 &amp; B3 (prior yr)'!R50</f>
        <v>0</v>
      </c>
      <c r="BQ50" s="265">
        <f t="shared" si="31"/>
        <v>0</v>
      </c>
      <c r="BR50" s="230" t="str">
        <f t="shared" si="32"/>
        <v/>
      </c>
      <c r="BS50" s="264">
        <f>'SCH B2 &amp; B3'!S50</f>
        <v>0</v>
      </c>
      <c r="BT50" s="264">
        <f>'SCH B2 &amp; B3 (prior yr)'!S50</f>
        <v>0</v>
      </c>
      <c r="BU50" s="265">
        <f t="shared" si="33"/>
        <v>0</v>
      </c>
      <c r="BV50" s="230" t="str">
        <f t="shared" si="34"/>
        <v/>
      </c>
      <c r="BW50" s="264">
        <f>'SCH B2 &amp; B3'!T50</f>
        <v>0</v>
      </c>
      <c r="BX50" s="264">
        <f>'SCH B2 &amp; B3 (prior yr)'!T50</f>
        <v>0</v>
      </c>
      <c r="BY50" s="265">
        <f t="shared" si="35"/>
        <v>0</v>
      </c>
      <c r="BZ50" s="230" t="str">
        <f t="shared" si="36"/>
        <v/>
      </c>
      <c r="CA50" s="232">
        <f t="shared" si="37"/>
        <v>0</v>
      </c>
      <c r="CB50" s="232">
        <f t="shared" si="38"/>
        <v>0</v>
      </c>
      <c r="CC50" s="265">
        <f t="shared" si="39"/>
        <v>0</v>
      </c>
      <c r="CD50" s="230" t="str">
        <f t="shared" si="40"/>
        <v/>
      </c>
    </row>
    <row r="51" spans="1:82" ht="20.100000000000001" customHeight="1" x14ac:dyDescent="0.2">
      <c r="A51" s="33">
        <v>40</v>
      </c>
      <c r="B51" s="179" t="s">
        <v>312</v>
      </c>
      <c r="C51" s="264">
        <f>'SCH B2 &amp; B3'!C51</f>
        <v>0</v>
      </c>
      <c r="D51" s="264">
        <f>'SCH B2 &amp; B3 (prior yr)'!C51</f>
        <v>0</v>
      </c>
      <c r="E51" s="265">
        <f t="shared" si="0"/>
        <v>0</v>
      </c>
      <c r="F51" s="230" t="str">
        <f t="shared" si="1"/>
        <v/>
      </c>
      <c r="G51" s="264">
        <f>'SCH B2 &amp; B3'!D51</f>
        <v>0</v>
      </c>
      <c r="H51" s="264">
        <f>'SCH B2 &amp; B3 (prior yr)'!D51</f>
        <v>0</v>
      </c>
      <c r="I51" s="265">
        <f t="shared" si="2"/>
        <v>0</v>
      </c>
      <c r="J51" s="230" t="str">
        <f t="shared" si="3"/>
        <v/>
      </c>
      <c r="K51" s="264">
        <f>'SCH B2 &amp; B3'!E51</f>
        <v>0</v>
      </c>
      <c r="L51" s="264">
        <f>'SCH B2 &amp; B3 (prior yr)'!E51</f>
        <v>0</v>
      </c>
      <c r="M51" s="265">
        <f t="shared" si="4"/>
        <v>0</v>
      </c>
      <c r="N51" s="230" t="str">
        <f t="shared" si="5"/>
        <v/>
      </c>
      <c r="O51" s="264">
        <f>'SCH B2 &amp; B3'!F51</f>
        <v>0</v>
      </c>
      <c r="P51" s="264">
        <f>'SCH B2 &amp; B3 (prior yr)'!F51</f>
        <v>0</v>
      </c>
      <c r="Q51" s="265">
        <f t="shared" si="6"/>
        <v>0</v>
      </c>
      <c r="R51" s="230" t="str">
        <f t="shared" si="7"/>
        <v/>
      </c>
      <c r="S51" s="264">
        <f>'SCH B2 &amp; B3'!G51</f>
        <v>0</v>
      </c>
      <c r="T51" s="264">
        <f>'SCH B2 &amp; B3 (prior yr)'!G51</f>
        <v>0</v>
      </c>
      <c r="U51" s="265">
        <f t="shared" si="8"/>
        <v>0</v>
      </c>
      <c r="V51" s="230" t="str">
        <f t="shared" si="9"/>
        <v/>
      </c>
      <c r="W51" s="264">
        <f>'SCH B2 &amp; B3'!H51</f>
        <v>0</v>
      </c>
      <c r="X51" s="264">
        <f>'SCH B2 &amp; B3 (prior yr)'!H51</f>
        <v>0</v>
      </c>
      <c r="Y51" s="265">
        <f t="shared" si="10"/>
        <v>0</v>
      </c>
      <c r="Z51" s="230" t="str">
        <f t="shared" si="11"/>
        <v/>
      </c>
      <c r="AA51" s="264">
        <f>'SCH B2 &amp; B3'!I51</f>
        <v>0</v>
      </c>
      <c r="AB51" s="264">
        <f>'SCH B2 &amp; B3 (prior yr)'!I51</f>
        <v>0</v>
      </c>
      <c r="AC51" s="265">
        <f t="shared" si="12"/>
        <v>0</v>
      </c>
      <c r="AD51" s="230" t="str">
        <f t="shared" si="13"/>
        <v/>
      </c>
      <c r="AE51" s="264">
        <f>'SCH B2 &amp; B3'!J51</f>
        <v>0</v>
      </c>
      <c r="AF51" s="264">
        <f>'SCH B2 &amp; B3 (prior yr)'!J51</f>
        <v>0</v>
      </c>
      <c r="AG51" s="265">
        <f t="shared" si="14"/>
        <v>0</v>
      </c>
      <c r="AH51" s="230" t="str">
        <f t="shared" si="15"/>
        <v/>
      </c>
      <c r="AI51" s="264">
        <f>'SCH B2 &amp; B3'!K51</f>
        <v>0</v>
      </c>
      <c r="AJ51" s="264">
        <f>'SCH B2 &amp; B3 (prior yr)'!K51</f>
        <v>0</v>
      </c>
      <c r="AK51" s="265">
        <f t="shared" si="16"/>
        <v>0</v>
      </c>
      <c r="AL51" s="230" t="str">
        <f t="shared" si="17"/>
        <v/>
      </c>
      <c r="AM51" s="264">
        <f>'SCH B2 &amp; B3'!L51</f>
        <v>0</v>
      </c>
      <c r="AN51" s="264">
        <f>'SCH B2 &amp; B3 (prior yr)'!L51</f>
        <v>0</v>
      </c>
      <c r="AO51" s="265">
        <f t="shared" si="18"/>
        <v>0</v>
      </c>
      <c r="AP51" s="230" t="str">
        <f t="shared" si="19"/>
        <v/>
      </c>
      <c r="AQ51" s="264">
        <f>'SCH B2 &amp; B3'!M51</f>
        <v>0</v>
      </c>
      <c r="AR51" s="264">
        <f>'SCH B2 &amp; B3 (prior yr)'!M51</f>
        <v>0</v>
      </c>
      <c r="AS51" s="265">
        <f t="shared" si="20"/>
        <v>0</v>
      </c>
      <c r="AT51" s="230" t="str">
        <f t="shared" si="21"/>
        <v/>
      </c>
      <c r="AU51" s="264">
        <f>'SCH B2 &amp; B3'!N51</f>
        <v>0</v>
      </c>
      <c r="AV51" s="264">
        <f>'SCH B2 &amp; B3 (prior yr)'!N51</f>
        <v>0</v>
      </c>
      <c r="AW51" s="265">
        <f t="shared" si="22"/>
        <v>0</v>
      </c>
      <c r="AX51" s="230" t="str">
        <f t="shared" si="23"/>
        <v/>
      </c>
      <c r="AY51" s="264">
        <f>'SCH B2 &amp; B3'!O51</f>
        <v>0</v>
      </c>
      <c r="AZ51" s="264">
        <f>'SCH B2 &amp; B3 (prior yr)'!O51</f>
        <v>0</v>
      </c>
      <c r="BA51" s="265">
        <f t="shared" si="24"/>
        <v>0</v>
      </c>
      <c r="BB51" s="230" t="str">
        <f t="shared" si="25"/>
        <v/>
      </c>
      <c r="BC51" s="266">
        <f t="shared" si="26"/>
        <v>0</v>
      </c>
      <c r="BD51" s="266">
        <f t="shared" si="41"/>
        <v>0</v>
      </c>
      <c r="BE51" s="266">
        <f t="shared" si="42"/>
        <v>0</v>
      </c>
      <c r="BF51" s="230" t="str">
        <f t="shared" si="43"/>
        <v/>
      </c>
      <c r="BG51" s="264">
        <f>'SCH B2 &amp; B3'!P51</f>
        <v>0</v>
      </c>
      <c r="BH51" s="264">
        <f>'SCH B2 &amp; B3 (prior yr)'!P51</f>
        <v>0</v>
      </c>
      <c r="BI51" s="265">
        <f t="shared" si="27"/>
        <v>0</v>
      </c>
      <c r="BJ51" s="230" t="str">
        <f t="shared" si="28"/>
        <v/>
      </c>
      <c r="BK51" s="264">
        <f>'SCH B2 &amp; B3'!Q51</f>
        <v>0</v>
      </c>
      <c r="BL51" s="264">
        <f>'SCH B2 &amp; B3 (prior yr)'!Q51</f>
        <v>0</v>
      </c>
      <c r="BM51" s="265">
        <f t="shared" si="29"/>
        <v>0</v>
      </c>
      <c r="BN51" s="230" t="str">
        <f t="shared" si="30"/>
        <v/>
      </c>
      <c r="BO51" s="264">
        <f>'SCH B2 &amp; B3'!R51</f>
        <v>0</v>
      </c>
      <c r="BP51" s="264">
        <f>'SCH B2 &amp; B3 (prior yr)'!R51</f>
        <v>0</v>
      </c>
      <c r="BQ51" s="265">
        <f t="shared" si="31"/>
        <v>0</v>
      </c>
      <c r="BR51" s="230" t="str">
        <f t="shared" si="32"/>
        <v/>
      </c>
      <c r="BS51" s="264">
        <f>'SCH B2 &amp; B3'!S51</f>
        <v>0</v>
      </c>
      <c r="BT51" s="264">
        <f>'SCH B2 &amp; B3 (prior yr)'!S51</f>
        <v>0</v>
      </c>
      <c r="BU51" s="265">
        <f t="shared" si="33"/>
        <v>0</v>
      </c>
      <c r="BV51" s="230" t="str">
        <f t="shared" si="34"/>
        <v/>
      </c>
      <c r="BW51" s="264">
        <f>'SCH B2 &amp; B3'!T51</f>
        <v>0</v>
      </c>
      <c r="BX51" s="264">
        <f>'SCH B2 &amp; B3 (prior yr)'!T51</f>
        <v>0</v>
      </c>
      <c r="BY51" s="265">
        <f t="shared" si="35"/>
        <v>0</v>
      </c>
      <c r="BZ51" s="230" t="str">
        <f t="shared" si="36"/>
        <v/>
      </c>
      <c r="CA51" s="232">
        <f t="shared" si="37"/>
        <v>0</v>
      </c>
      <c r="CB51" s="232">
        <f t="shared" si="38"/>
        <v>0</v>
      </c>
      <c r="CC51" s="265">
        <f t="shared" si="39"/>
        <v>0</v>
      </c>
      <c r="CD51" s="230" t="str">
        <f t="shared" si="40"/>
        <v/>
      </c>
    </row>
    <row r="52" spans="1:82" ht="20.100000000000001" customHeight="1" x14ac:dyDescent="0.2">
      <c r="A52" s="33">
        <v>41</v>
      </c>
      <c r="B52" s="312" t="s">
        <v>318</v>
      </c>
      <c r="C52" s="264">
        <f>'SCH B2 &amp; B3'!C52</f>
        <v>0</v>
      </c>
      <c r="D52" s="264">
        <f>'SCH B2 &amp; B3 (prior yr)'!C52</f>
        <v>0</v>
      </c>
      <c r="E52" s="265">
        <f t="shared" si="0"/>
        <v>0</v>
      </c>
      <c r="F52" s="230" t="str">
        <f t="shared" si="1"/>
        <v/>
      </c>
      <c r="G52" s="264">
        <f>'SCH B2 &amp; B3'!D52</f>
        <v>0</v>
      </c>
      <c r="H52" s="264">
        <f>'SCH B2 &amp; B3 (prior yr)'!D52</f>
        <v>0</v>
      </c>
      <c r="I52" s="265">
        <f t="shared" si="2"/>
        <v>0</v>
      </c>
      <c r="J52" s="230" t="str">
        <f t="shared" si="3"/>
        <v/>
      </c>
      <c r="K52" s="264">
        <f>'SCH B2 &amp; B3'!E52</f>
        <v>0</v>
      </c>
      <c r="L52" s="264">
        <f>'SCH B2 &amp; B3 (prior yr)'!E52</f>
        <v>0</v>
      </c>
      <c r="M52" s="265">
        <f t="shared" si="4"/>
        <v>0</v>
      </c>
      <c r="N52" s="230" t="str">
        <f t="shared" si="5"/>
        <v/>
      </c>
      <c r="O52" s="264">
        <f>'SCH B2 &amp; B3'!F52</f>
        <v>0</v>
      </c>
      <c r="P52" s="264">
        <f>'SCH B2 &amp; B3 (prior yr)'!F52</f>
        <v>0</v>
      </c>
      <c r="Q52" s="265">
        <f t="shared" si="6"/>
        <v>0</v>
      </c>
      <c r="R52" s="230" t="str">
        <f t="shared" si="7"/>
        <v/>
      </c>
      <c r="S52" s="264">
        <f>'SCH B2 &amp; B3'!G52</f>
        <v>0</v>
      </c>
      <c r="T52" s="264">
        <f>'SCH B2 &amp; B3 (prior yr)'!G52</f>
        <v>0</v>
      </c>
      <c r="U52" s="265">
        <f t="shared" si="8"/>
        <v>0</v>
      </c>
      <c r="V52" s="230" t="str">
        <f t="shared" si="9"/>
        <v/>
      </c>
      <c r="W52" s="264">
        <f>'SCH B2 &amp; B3'!H52</f>
        <v>0</v>
      </c>
      <c r="X52" s="264">
        <f>'SCH B2 &amp; B3 (prior yr)'!H52</f>
        <v>0</v>
      </c>
      <c r="Y52" s="265">
        <f t="shared" si="10"/>
        <v>0</v>
      </c>
      <c r="Z52" s="230" t="str">
        <f t="shared" si="11"/>
        <v/>
      </c>
      <c r="AA52" s="264">
        <f>'SCH B2 &amp; B3'!I52</f>
        <v>0</v>
      </c>
      <c r="AB52" s="264">
        <f>'SCH B2 &amp; B3 (prior yr)'!I52</f>
        <v>0</v>
      </c>
      <c r="AC52" s="265">
        <f t="shared" si="12"/>
        <v>0</v>
      </c>
      <c r="AD52" s="230" t="str">
        <f t="shared" si="13"/>
        <v/>
      </c>
      <c r="AE52" s="264">
        <f>'SCH B2 &amp; B3'!J52</f>
        <v>0</v>
      </c>
      <c r="AF52" s="264">
        <f>'SCH B2 &amp; B3 (prior yr)'!J52</f>
        <v>0</v>
      </c>
      <c r="AG52" s="265">
        <f t="shared" si="14"/>
        <v>0</v>
      </c>
      <c r="AH52" s="230" t="str">
        <f t="shared" si="15"/>
        <v/>
      </c>
      <c r="AI52" s="264">
        <f>'SCH B2 &amp; B3'!K52</f>
        <v>0</v>
      </c>
      <c r="AJ52" s="264">
        <f>'SCH B2 &amp; B3 (prior yr)'!K52</f>
        <v>0</v>
      </c>
      <c r="AK52" s="265">
        <f t="shared" si="16"/>
        <v>0</v>
      </c>
      <c r="AL52" s="230" t="str">
        <f t="shared" si="17"/>
        <v/>
      </c>
      <c r="AM52" s="264">
        <f>'SCH B2 &amp; B3'!L52</f>
        <v>0</v>
      </c>
      <c r="AN52" s="264">
        <f>'SCH B2 &amp; B3 (prior yr)'!L52</f>
        <v>0</v>
      </c>
      <c r="AO52" s="265">
        <f t="shared" si="18"/>
        <v>0</v>
      </c>
      <c r="AP52" s="230" t="str">
        <f t="shared" si="19"/>
        <v/>
      </c>
      <c r="AQ52" s="264">
        <f>'SCH B2 &amp; B3'!M52</f>
        <v>0</v>
      </c>
      <c r="AR52" s="264">
        <f>'SCH B2 &amp; B3 (prior yr)'!M52</f>
        <v>0</v>
      </c>
      <c r="AS52" s="265">
        <f t="shared" si="20"/>
        <v>0</v>
      </c>
      <c r="AT52" s="230" t="str">
        <f t="shared" si="21"/>
        <v/>
      </c>
      <c r="AU52" s="264">
        <f>'SCH B2 &amp; B3'!N52</f>
        <v>0</v>
      </c>
      <c r="AV52" s="264">
        <f>'SCH B2 &amp; B3 (prior yr)'!N52</f>
        <v>0</v>
      </c>
      <c r="AW52" s="265">
        <f t="shared" si="22"/>
        <v>0</v>
      </c>
      <c r="AX52" s="230" t="str">
        <f t="shared" si="23"/>
        <v/>
      </c>
      <c r="AY52" s="264">
        <f>'SCH B2 &amp; B3'!O52</f>
        <v>0</v>
      </c>
      <c r="AZ52" s="264">
        <f>'SCH B2 &amp; B3 (prior yr)'!O52</f>
        <v>0</v>
      </c>
      <c r="BA52" s="265">
        <f t="shared" si="24"/>
        <v>0</v>
      </c>
      <c r="BB52" s="230" t="str">
        <f t="shared" si="25"/>
        <v/>
      </c>
      <c r="BC52" s="266">
        <f t="shared" si="26"/>
        <v>0</v>
      </c>
      <c r="BD52" s="266">
        <f t="shared" si="41"/>
        <v>0</v>
      </c>
      <c r="BE52" s="266">
        <f t="shared" si="42"/>
        <v>0</v>
      </c>
      <c r="BF52" s="230" t="str">
        <f t="shared" si="43"/>
        <v/>
      </c>
      <c r="BG52" s="264">
        <f>'SCH B2 &amp; B3'!P52</f>
        <v>0</v>
      </c>
      <c r="BH52" s="264">
        <f>'SCH B2 &amp; B3 (prior yr)'!P52</f>
        <v>0</v>
      </c>
      <c r="BI52" s="265">
        <f t="shared" si="27"/>
        <v>0</v>
      </c>
      <c r="BJ52" s="230" t="str">
        <f t="shared" si="28"/>
        <v/>
      </c>
      <c r="BK52" s="264">
        <f>'SCH B2 &amp; B3'!Q52</f>
        <v>0</v>
      </c>
      <c r="BL52" s="264">
        <f>'SCH B2 &amp; B3 (prior yr)'!Q52</f>
        <v>0</v>
      </c>
      <c r="BM52" s="265">
        <f t="shared" si="29"/>
        <v>0</v>
      </c>
      <c r="BN52" s="230" t="str">
        <f t="shared" si="30"/>
        <v/>
      </c>
      <c r="BO52" s="264">
        <f>'SCH B2 &amp; B3'!R52</f>
        <v>0</v>
      </c>
      <c r="BP52" s="264">
        <f>'SCH B2 &amp; B3 (prior yr)'!R52</f>
        <v>0</v>
      </c>
      <c r="BQ52" s="265">
        <f t="shared" si="31"/>
        <v>0</v>
      </c>
      <c r="BR52" s="230" t="str">
        <f t="shared" si="32"/>
        <v/>
      </c>
      <c r="BS52" s="264">
        <f>'SCH B2 &amp; B3'!S52</f>
        <v>0</v>
      </c>
      <c r="BT52" s="264">
        <f>'SCH B2 &amp; B3 (prior yr)'!S52</f>
        <v>0</v>
      </c>
      <c r="BU52" s="265">
        <f t="shared" si="33"/>
        <v>0</v>
      </c>
      <c r="BV52" s="230" t="str">
        <f t="shared" si="34"/>
        <v/>
      </c>
      <c r="BW52" s="264">
        <f>'SCH B2 &amp; B3'!T52</f>
        <v>0</v>
      </c>
      <c r="BX52" s="264">
        <f>'SCH B2 &amp; B3 (prior yr)'!T52</f>
        <v>0</v>
      </c>
      <c r="BY52" s="265">
        <f t="shared" si="35"/>
        <v>0</v>
      </c>
      <c r="BZ52" s="230" t="str">
        <f t="shared" si="36"/>
        <v/>
      </c>
      <c r="CA52" s="232">
        <f t="shared" si="37"/>
        <v>0</v>
      </c>
      <c r="CB52" s="232">
        <f t="shared" si="38"/>
        <v>0</v>
      </c>
      <c r="CC52" s="265">
        <f t="shared" si="39"/>
        <v>0</v>
      </c>
      <c r="CD52" s="230" t="str">
        <f t="shared" si="40"/>
        <v/>
      </c>
    </row>
    <row r="53" spans="1:82" ht="20.100000000000001" customHeight="1" x14ac:dyDescent="0.2">
      <c r="A53" s="33">
        <v>42</v>
      </c>
      <c r="B53" s="174" t="s">
        <v>187</v>
      </c>
      <c r="C53" s="264">
        <f>'SCH B2 &amp; B3'!C53</f>
        <v>0</v>
      </c>
      <c r="D53" s="264">
        <f>'SCH B2 &amp; B3 (prior yr)'!C53</f>
        <v>0</v>
      </c>
      <c r="E53" s="265">
        <f t="shared" si="0"/>
        <v>0</v>
      </c>
      <c r="F53" s="230" t="str">
        <f t="shared" si="1"/>
        <v/>
      </c>
      <c r="G53" s="264">
        <f>'SCH B2 &amp; B3'!D53</f>
        <v>0</v>
      </c>
      <c r="H53" s="264">
        <f>'SCH B2 &amp; B3 (prior yr)'!D53</f>
        <v>0</v>
      </c>
      <c r="I53" s="265">
        <f t="shared" si="2"/>
        <v>0</v>
      </c>
      <c r="J53" s="230" t="str">
        <f t="shared" si="3"/>
        <v/>
      </c>
      <c r="K53" s="264">
        <f>'SCH B2 &amp; B3'!E53</f>
        <v>0</v>
      </c>
      <c r="L53" s="264">
        <f>'SCH B2 &amp; B3 (prior yr)'!E53</f>
        <v>0</v>
      </c>
      <c r="M53" s="265">
        <f t="shared" si="4"/>
        <v>0</v>
      </c>
      <c r="N53" s="230" t="str">
        <f t="shared" si="5"/>
        <v/>
      </c>
      <c r="O53" s="264">
        <f>'SCH B2 &amp; B3'!F53</f>
        <v>0</v>
      </c>
      <c r="P53" s="264">
        <f>'SCH B2 &amp; B3 (prior yr)'!F53</f>
        <v>0</v>
      </c>
      <c r="Q53" s="265">
        <f t="shared" si="6"/>
        <v>0</v>
      </c>
      <c r="R53" s="230" t="str">
        <f t="shared" si="7"/>
        <v/>
      </c>
      <c r="S53" s="264">
        <f>'SCH B2 &amp; B3'!G53</f>
        <v>0</v>
      </c>
      <c r="T53" s="264">
        <f>'SCH B2 &amp; B3 (prior yr)'!G53</f>
        <v>0</v>
      </c>
      <c r="U53" s="265">
        <f t="shared" si="8"/>
        <v>0</v>
      </c>
      <c r="V53" s="230" t="str">
        <f t="shared" si="9"/>
        <v/>
      </c>
      <c r="W53" s="264">
        <f>'SCH B2 &amp; B3'!H53</f>
        <v>0</v>
      </c>
      <c r="X53" s="264">
        <f>'SCH B2 &amp; B3 (prior yr)'!H53</f>
        <v>0</v>
      </c>
      <c r="Y53" s="265">
        <f t="shared" si="10"/>
        <v>0</v>
      </c>
      <c r="Z53" s="230" t="str">
        <f t="shared" si="11"/>
        <v/>
      </c>
      <c r="AA53" s="264">
        <f>'SCH B2 &amp; B3'!I53</f>
        <v>0</v>
      </c>
      <c r="AB53" s="264">
        <f>'SCH B2 &amp; B3 (prior yr)'!I53</f>
        <v>0</v>
      </c>
      <c r="AC53" s="265">
        <f t="shared" si="12"/>
        <v>0</v>
      </c>
      <c r="AD53" s="230" t="str">
        <f t="shared" si="13"/>
        <v/>
      </c>
      <c r="AE53" s="264">
        <f>'SCH B2 &amp; B3'!J53</f>
        <v>0</v>
      </c>
      <c r="AF53" s="264">
        <f>'SCH B2 &amp; B3 (prior yr)'!J53</f>
        <v>0</v>
      </c>
      <c r="AG53" s="265">
        <f t="shared" si="14"/>
        <v>0</v>
      </c>
      <c r="AH53" s="230" t="str">
        <f t="shared" si="15"/>
        <v/>
      </c>
      <c r="AI53" s="264">
        <f>'SCH B2 &amp; B3'!K53</f>
        <v>0</v>
      </c>
      <c r="AJ53" s="264">
        <f>'SCH B2 &amp; B3 (prior yr)'!K53</f>
        <v>0</v>
      </c>
      <c r="AK53" s="265">
        <f t="shared" si="16"/>
        <v>0</v>
      </c>
      <c r="AL53" s="230" t="str">
        <f t="shared" si="17"/>
        <v/>
      </c>
      <c r="AM53" s="264">
        <f>'SCH B2 &amp; B3'!L53</f>
        <v>0</v>
      </c>
      <c r="AN53" s="264">
        <f>'SCH B2 &amp; B3 (prior yr)'!L53</f>
        <v>0</v>
      </c>
      <c r="AO53" s="265">
        <f t="shared" si="18"/>
        <v>0</v>
      </c>
      <c r="AP53" s="230" t="str">
        <f t="shared" si="19"/>
        <v/>
      </c>
      <c r="AQ53" s="264">
        <f>'SCH B2 &amp; B3'!M53</f>
        <v>0</v>
      </c>
      <c r="AR53" s="264">
        <f>'SCH B2 &amp; B3 (prior yr)'!M53</f>
        <v>0</v>
      </c>
      <c r="AS53" s="265">
        <f t="shared" si="20"/>
        <v>0</v>
      </c>
      <c r="AT53" s="230" t="str">
        <f t="shared" si="21"/>
        <v/>
      </c>
      <c r="AU53" s="264">
        <f>'SCH B2 &amp; B3'!N53</f>
        <v>0</v>
      </c>
      <c r="AV53" s="264">
        <f>'SCH B2 &amp; B3 (prior yr)'!N53</f>
        <v>0</v>
      </c>
      <c r="AW53" s="265">
        <f t="shared" si="22"/>
        <v>0</v>
      </c>
      <c r="AX53" s="230" t="str">
        <f t="shared" si="23"/>
        <v/>
      </c>
      <c r="AY53" s="264">
        <f>'SCH B2 &amp; B3'!O53</f>
        <v>0</v>
      </c>
      <c r="AZ53" s="264">
        <f>'SCH B2 &amp; B3 (prior yr)'!O53</f>
        <v>0</v>
      </c>
      <c r="BA53" s="265">
        <f t="shared" si="24"/>
        <v>0</v>
      </c>
      <c r="BB53" s="230" t="str">
        <f t="shared" si="25"/>
        <v/>
      </c>
      <c r="BC53" s="266">
        <f t="shared" si="26"/>
        <v>0</v>
      </c>
      <c r="BD53" s="266">
        <f t="shared" si="41"/>
        <v>0</v>
      </c>
      <c r="BE53" s="266">
        <f t="shared" si="42"/>
        <v>0</v>
      </c>
      <c r="BF53" s="230" t="str">
        <f t="shared" si="43"/>
        <v/>
      </c>
      <c r="BG53" s="264">
        <f>'SCH B2 &amp; B3'!P53</f>
        <v>0</v>
      </c>
      <c r="BH53" s="264">
        <f>'SCH B2 &amp; B3 (prior yr)'!P53</f>
        <v>0</v>
      </c>
      <c r="BI53" s="265">
        <f t="shared" si="27"/>
        <v>0</v>
      </c>
      <c r="BJ53" s="230" t="str">
        <f t="shared" si="28"/>
        <v/>
      </c>
      <c r="BK53" s="264">
        <f>'SCH B2 &amp; B3'!Q53</f>
        <v>0</v>
      </c>
      <c r="BL53" s="264">
        <f>'SCH B2 &amp; B3 (prior yr)'!Q53</f>
        <v>0</v>
      </c>
      <c r="BM53" s="265">
        <f t="shared" si="29"/>
        <v>0</v>
      </c>
      <c r="BN53" s="230" t="str">
        <f t="shared" si="30"/>
        <v/>
      </c>
      <c r="BO53" s="264">
        <f>'SCH B2 &amp; B3'!R53</f>
        <v>0</v>
      </c>
      <c r="BP53" s="264">
        <f>'SCH B2 &amp; B3 (prior yr)'!R53</f>
        <v>0</v>
      </c>
      <c r="BQ53" s="265">
        <f t="shared" si="31"/>
        <v>0</v>
      </c>
      <c r="BR53" s="230" t="str">
        <f t="shared" si="32"/>
        <v/>
      </c>
      <c r="BS53" s="264">
        <f>'SCH B2 &amp; B3'!S53</f>
        <v>0</v>
      </c>
      <c r="BT53" s="264">
        <f>'SCH B2 &amp; B3 (prior yr)'!S53</f>
        <v>0</v>
      </c>
      <c r="BU53" s="265">
        <f t="shared" si="33"/>
        <v>0</v>
      </c>
      <c r="BV53" s="230" t="str">
        <f t="shared" si="34"/>
        <v/>
      </c>
      <c r="BW53" s="264">
        <f>'SCH B2 &amp; B3'!T53</f>
        <v>0</v>
      </c>
      <c r="BX53" s="264">
        <f>'SCH B2 &amp; B3 (prior yr)'!T53</f>
        <v>0</v>
      </c>
      <c r="BY53" s="265">
        <f t="shared" si="35"/>
        <v>0</v>
      </c>
      <c r="BZ53" s="230" t="str">
        <f t="shared" si="36"/>
        <v/>
      </c>
      <c r="CA53" s="232">
        <f t="shared" si="37"/>
        <v>0</v>
      </c>
      <c r="CB53" s="232">
        <f t="shared" si="38"/>
        <v>0</v>
      </c>
      <c r="CC53" s="265">
        <f t="shared" si="39"/>
        <v>0</v>
      </c>
      <c r="CD53" s="230" t="str">
        <f t="shared" si="40"/>
        <v/>
      </c>
    </row>
    <row r="54" spans="1:82" ht="20.100000000000001" customHeight="1" x14ac:dyDescent="0.2">
      <c r="A54" s="33">
        <v>43</v>
      </c>
      <c r="B54" s="30" t="s">
        <v>190</v>
      </c>
      <c r="C54" s="264">
        <f>'SCH B2 &amp; B3'!C54</f>
        <v>0</v>
      </c>
      <c r="D54" s="264">
        <f>'SCH B2 &amp; B3 (prior yr)'!C54</f>
        <v>0</v>
      </c>
      <c r="E54" s="265">
        <f t="shared" si="0"/>
        <v>0</v>
      </c>
      <c r="F54" s="230" t="str">
        <f t="shared" si="1"/>
        <v/>
      </c>
      <c r="G54" s="264">
        <f>'SCH B2 &amp; B3'!D54</f>
        <v>0</v>
      </c>
      <c r="H54" s="264">
        <f>'SCH B2 &amp; B3 (prior yr)'!D54</f>
        <v>0</v>
      </c>
      <c r="I54" s="265">
        <f t="shared" si="2"/>
        <v>0</v>
      </c>
      <c r="J54" s="230" t="str">
        <f t="shared" si="3"/>
        <v/>
      </c>
      <c r="K54" s="264">
        <f>'SCH B2 &amp; B3'!E54</f>
        <v>0</v>
      </c>
      <c r="L54" s="264">
        <f>'SCH B2 &amp; B3 (prior yr)'!E54</f>
        <v>0</v>
      </c>
      <c r="M54" s="265">
        <f t="shared" si="4"/>
        <v>0</v>
      </c>
      <c r="N54" s="230" t="str">
        <f t="shared" si="5"/>
        <v/>
      </c>
      <c r="O54" s="264">
        <f>'SCH B2 &amp; B3'!F54</f>
        <v>0</v>
      </c>
      <c r="P54" s="264">
        <f>'SCH B2 &amp; B3 (prior yr)'!F54</f>
        <v>0</v>
      </c>
      <c r="Q54" s="265">
        <f t="shared" si="6"/>
        <v>0</v>
      </c>
      <c r="R54" s="230" t="str">
        <f t="shared" si="7"/>
        <v/>
      </c>
      <c r="S54" s="264">
        <f>'SCH B2 &amp; B3'!G54</f>
        <v>0</v>
      </c>
      <c r="T54" s="264">
        <f>'SCH B2 &amp; B3 (prior yr)'!G54</f>
        <v>0</v>
      </c>
      <c r="U54" s="265">
        <f t="shared" si="8"/>
        <v>0</v>
      </c>
      <c r="V54" s="230" t="str">
        <f t="shared" si="9"/>
        <v/>
      </c>
      <c r="W54" s="264">
        <f>'SCH B2 &amp; B3'!H54</f>
        <v>0</v>
      </c>
      <c r="X54" s="264">
        <f>'SCH B2 &amp; B3 (prior yr)'!H54</f>
        <v>0</v>
      </c>
      <c r="Y54" s="265">
        <f t="shared" si="10"/>
        <v>0</v>
      </c>
      <c r="Z54" s="230" t="str">
        <f t="shared" si="11"/>
        <v/>
      </c>
      <c r="AA54" s="264">
        <f>'SCH B2 &amp; B3'!I54</f>
        <v>0</v>
      </c>
      <c r="AB54" s="264">
        <f>'SCH B2 &amp; B3 (prior yr)'!I54</f>
        <v>0</v>
      </c>
      <c r="AC54" s="265">
        <f t="shared" si="12"/>
        <v>0</v>
      </c>
      <c r="AD54" s="230" t="str">
        <f t="shared" si="13"/>
        <v/>
      </c>
      <c r="AE54" s="264">
        <f>'SCH B2 &amp; B3'!J54</f>
        <v>0</v>
      </c>
      <c r="AF54" s="264">
        <f>'SCH B2 &amp; B3 (prior yr)'!J54</f>
        <v>0</v>
      </c>
      <c r="AG54" s="265">
        <f t="shared" si="14"/>
        <v>0</v>
      </c>
      <c r="AH54" s="230" t="str">
        <f t="shared" si="15"/>
        <v/>
      </c>
      <c r="AI54" s="264">
        <f>'SCH B2 &amp; B3'!K54</f>
        <v>0</v>
      </c>
      <c r="AJ54" s="264">
        <f>'SCH B2 &amp; B3 (prior yr)'!K54</f>
        <v>0</v>
      </c>
      <c r="AK54" s="265">
        <f t="shared" si="16"/>
        <v>0</v>
      </c>
      <c r="AL54" s="230" t="str">
        <f t="shared" si="17"/>
        <v/>
      </c>
      <c r="AM54" s="264">
        <f>'SCH B2 &amp; B3'!L54</f>
        <v>0</v>
      </c>
      <c r="AN54" s="264">
        <f>'SCH B2 &amp; B3 (prior yr)'!L54</f>
        <v>0</v>
      </c>
      <c r="AO54" s="265">
        <f t="shared" si="18"/>
        <v>0</v>
      </c>
      <c r="AP54" s="230" t="str">
        <f t="shared" si="19"/>
        <v/>
      </c>
      <c r="AQ54" s="264">
        <f>'SCH B2 &amp; B3'!M54</f>
        <v>0</v>
      </c>
      <c r="AR54" s="264">
        <f>'SCH B2 &amp; B3 (prior yr)'!M54</f>
        <v>0</v>
      </c>
      <c r="AS54" s="265">
        <f t="shared" si="20"/>
        <v>0</v>
      </c>
      <c r="AT54" s="230" t="str">
        <f t="shared" si="21"/>
        <v/>
      </c>
      <c r="AU54" s="264">
        <f>'SCH B2 &amp; B3'!N54</f>
        <v>0</v>
      </c>
      <c r="AV54" s="264">
        <f>'SCH B2 &amp; B3 (prior yr)'!N54</f>
        <v>0</v>
      </c>
      <c r="AW54" s="265">
        <f t="shared" si="22"/>
        <v>0</v>
      </c>
      <c r="AX54" s="230" t="str">
        <f t="shared" si="23"/>
        <v/>
      </c>
      <c r="AY54" s="264">
        <f>'SCH B2 &amp; B3'!O54</f>
        <v>0</v>
      </c>
      <c r="AZ54" s="264">
        <f>'SCH B2 &amp; B3 (prior yr)'!O54</f>
        <v>0</v>
      </c>
      <c r="BA54" s="265">
        <f t="shared" si="24"/>
        <v>0</v>
      </c>
      <c r="BB54" s="230" t="str">
        <f t="shared" si="25"/>
        <v/>
      </c>
      <c r="BC54" s="266">
        <f t="shared" si="26"/>
        <v>0</v>
      </c>
      <c r="BD54" s="266">
        <f t="shared" si="41"/>
        <v>0</v>
      </c>
      <c r="BE54" s="266">
        <f t="shared" si="42"/>
        <v>0</v>
      </c>
      <c r="BF54" s="230" t="str">
        <f t="shared" si="43"/>
        <v/>
      </c>
      <c r="BG54" s="264">
        <f>'SCH B2 &amp; B3'!P54</f>
        <v>0</v>
      </c>
      <c r="BH54" s="264">
        <f>'SCH B2 &amp; B3 (prior yr)'!P54</f>
        <v>0</v>
      </c>
      <c r="BI54" s="265">
        <f t="shared" si="27"/>
        <v>0</v>
      </c>
      <c r="BJ54" s="230" t="str">
        <f t="shared" si="28"/>
        <v/>
      </c>
      <c r="BK54" s="264">
        <f>'SCH B2 &amp; B3'!Q54</f>
        <v>0</v>
      </c>
      <c r="BL54" s="264">
        <f>'SCH B2 &amp; B3 (prior yr)'!Q54</f>
        <v>0</v>
      </c>
      <c r="BM54" s="265">
        <f t="shared" si="29"/>
        <v>0</v>
      </c>
      <c r="BN54" s="230" t="str">
        <f t="shared" si="30"/>
        <v/>
      </c>
      <c r="BO54" s="264">
        <f>'SCH B2 &amp; B3'!R54</f>
        <v>0</v>
      </c>
      <c r="BP54" s="264">
        <f>'SCH B2 &amp; B3 (prior yr)'!R54</f>
        <v>0</v>
      </c>
      <c r="BQ54" s="265">
        <f t="shared" si="31"/>
        <v>0</v>
      </c>
      <c r="BR54" s="230" t="str">
        <f t="shared" si="32"/>
        <v/>
      </c>
      <c r="BS54" s="264">
        <f>'SCH B2 &amp; B3'!S54</f>
        <v>0</v>
      </c>
      <c r="BT54" s="264">
        <f>'SCH B2 &amp; B3 (prior yr)'!S54</f>
        <v>0</v>
      </c>
      <c r="BU54" s="265">
        <f t="shared" si="33"/>
        <v>0</v>
      </c>
      <c r="BV54" s="230" t="str">
        <f t="shared" si="34"/>
        <v/>
      </c>
      <c r="BW54" s="264">
        <f>'SCH B2 &amp; B3'!T54</f>
        <v>0</v>
      </c>
      <c r="BX54" s="264">
        <f>'SCH B2 &amp; B3 (prior yr)'!T54</f>
        <v>0</v>
      </c>
      <c r="BY54" s="265">
        <f t="shared" si="35"/>
        <v>0</v>
      </c>
      <c r="BZ54" s="230" t="str">
        <f t="shared" si="36"/>
        <v/>
      </c>
      <c r="CA54" s="232">
        <f t="shared" si="37"/>
        <v>0</v>
      </c>
      <c r="CB54" s="232">
        <f t="shared" si="38"/>
        <v>0</v>
      </c>
      <c r="CC54" s="265">
        <f t="shared" si="39"/>
        <v>0</v>
      </c>
      <c r="CD54" s="230" t="str">
        <f t="shared" si="40"/>
        <v/>
      </c>
    </row>
    <row r="55" spans="1:82" ht="20.100000000000001" customHeight="1" x14ac:dyDescent="0.2">
      <c r="A55" s="33">
        <v>44</v>
      </c>
      <c r="B55" s="179" t="s">
        <v>284</v>
      </c>
      <c r="C55" s="264">
        <f>'SCH B2 &amp; B3'!C55</f>
        <v>0</v>
      </c>
      <c r="D55" s="264">
        <f>'SCH B2 &amp; B3 (prior yr)'!C55</f>
        <v>0</v>
      </c>
      <c r="E55" s="265">
        <f t="shared" si="0"/>
        <v>0</v>
      </c>
      <c r="F55" s="230" t="str">
        <f t="shared" si="1"/>
        <v/>
      </c>
      <c r="G55" s="264">
        <f>'SCH B2 &amp; B3'!D55</f>
        <v>0</v>
      </c>
      <c r="H55" s="264">
        <f>'SCH B2 &amp; B3 (prior yr)'!D55</f>
        <v>0</v>
      </c>
      <c r="I55" s="265">
        <f t="shared" si="2"/>
        <v>0</v>
      </c>
      <c r="J55" s="230" t="str">
        <f t="shared" si="3"/>
        <v/>
      </c>
      <c r="K55" s="264">
        <f>'SCH B2 &amp; B3'!E55</f>
        <v>0</v>
      </c>
      <c r="L55" s="264">
        <f>'SCH B2 &amp; B3 (prior yr)'!E55</f>
        <v>0</v>
      </c>
      <c r="M55" s="265">
        <f t="shared" si="4"/>
        <v>0</v>
      </c>
      <c r="N55" s="230" t="str">
        <f t="shared" si="5"/>
        <v/>
      </c>
      <c r="O55" s="264">
        <f>'SCH B2 &amp; B3'!F55</f>
        <v>0</v>
      </c>
      <c r="P55" s="264">
        <f>'SCH B2 &amp; B3 (prior yr)'!F55</f>
        <v>0</v>
      </c>
      <c r="Q55" s="265">
        <f t="shared" si="6"/>
        <v>0</v>
      </c>
      <c r="R55" s="230" t="str">
        <f t="shared" si="7"/>
        <v/>
      </c>
      <c r="S55" s="264">
        <f>'SCH B2 &amp; B3'!G55</f>
        <v>0</v>
      </c>
      <c r="T55" s="264">
        <f>'SCH B2 &amp; B3 (prior yr)'!G55</f>
        <v>0</v>
      </c>
      <c r="U55" s="265">
        <f t="shared" si="8"/>
        <v>0</v>
      </c>
      <c r="V55" s="230" t="str">
        <f t="shared" si="9"/>
        <v/>
      </c>
      <c r="W55" s="264">
        <f>'SCH B2 &amp; B3'!H55</f>
        <v>0</v>
      </c>
      <c r="X55" s="264">
        <f>'SCH B2 &amp; B3 (prior yr)'!H55</f>
        <v>0</v>
      </c>
      <c r="Y55" s="265">
        <f t="shared" si="10"/>
        <v>0</v>
      </c>
      <c r="Z55" s="230" t="str">
        <f t="shared" si="11"/>
        <v/>
      </c>
      <c r="AA55" s="264">
        <f>'SCH B2 &amp; B3'!I55</f>
        <v>0</v>
      </c>
      <c r="AB55" s="264">
        <f>'SCH B2 &amp; B3 (prior yr)'!I55</f>
        <v>0</v>
      </c>
      <c r="AC55" s="265">
        <f t="shared" si="12"/>
        <v>0</v>
      </c>
      <c r="AD55" s="230" t="str">
        <f t="shared" si="13"/>
        <v/>
      </c>
      <c r="AE55" s="264">
        <f>'SCH B2 &amp; B3'!J55</f>
        <v>0</v>
      </c>
      <c r="AF55" s="264">
        <f>'SCH B2 &amp; B3 (prior yr)'!J55</f>
        <v>0</v>
      </c>
      <c r="AG55" s="265">
        <f t="shared" si="14"/>
        <v>0</v>
      </c>
      <c r="AH55" s="230" t="str">
        <f t="shared" si="15"/>
        <v/>
      </c>
      <c r="AI55" s="264">
        <f>'SCH B2 &amp; B3'!K55</f>
        <v>0</v>
      </c>
      <c r="AJ55" s="264">
        <f>'SCH B2 &amp; B3 (prior yr)'!K55</f>
        <v>0</v>
      </c>
      <c r="AK55" s="265">
        <f t="shared" si="16"/>
        <v>0</v>
      </c>
      <c r="AL55" s="230" t="str">
        <f t="shared" si="17"/>
        <v/>
      </c>
      <c r="AM55" s="264">
        <f>'SCH B2 &amp; B3'!L55</f>
        <v>0</v>
      </c>
      <c r="AN55" s="264">
        <f>'SCH B2 &amp; B3 (prior yr)'!L55</f>
        <v>0</v>
      </c>
      <c r="AO55" s="265">
        <f t="shared" si="18"/>
        <v>0</v>
      </c>
      <c r="AP55" s="230" t="str">
        <f t="shared" si="19"/>
        <v/>
      </c>
      <c r="AQ55" s="264">
        <f>'SCH B2 &amp; B3'!M55</f>
        <v>0</v>
      </c>
      <c r="AR55" s="264">
        <f>'SCH B2 &amp; B3 (prior yr)'!M55</f>
        <v>0</v>
      </c>
      <c r="AS55" s="265">
        <f t="shared" si="20"/>
        <v>0</v>
      </c>
      <c r="AT55" s="230" t="str">
        <f t="shared" si="21"/>
        <v/>
      </c>
      <c r="AU55" s="264">
        <f>'SCH B2 &amp; B3'!N55</f>
        <v>0</v>
      </c>
      <c r="AV55" s="264">
        <f>'SCH B2 &amp; B3 (prior yr)'!N55</f>
        <v>0</v>
      </c>
      <c r="AW55" s="265">
        <f t="shared" si="22"/>
        <v>0</v>
      </c>
      <c r="AX55" s="230" t="str">
        <f t="shared" si="23"/>
        <v/>
      </c>
      <c r="AY55" s="264">
        <f>'SCH B2 &amp; B3'!O55</f>
        <v>0</v>
      </c>
      <c r="AZ55" s="264">
        <f>'SCH B2 &amp; B3 (prior yr)'!O55</f>
        <v>0</v>
      </c>
      <c r="BA55" s="265">
        <f t="shared" si="24"/>
        <v>0</v>
      </c>
      <c r="BB55" s="230" t="str">
        <f t="shared" si="25"/>
        <v/>
      </c>
      <c r="BC55" s="266">
        <f t="shared" si="26"/>
        <v>0</v>
      </c>
      <c r="BD55" s="266">
        <f t="shared" si="41"/>
        <v>0</v>
      </c>
      <c r="BE55" s="266">
        <f t="shared" si="42"/>
        <v>0</v>
      </c>
      <c r="BF55" s="230" t="str">
        <f t="shared" si="43"/>
        <v/>
      </c>
      <c r="BG55" s="264">
        <f>'SCH B2 &amp; B3'!P55</f>
        <v>0</v>
      </c>
      <c r="BH55" s="264">
        <f>'SCH B2 &amp; B3 (prior yr)'!P55</f>
        <v>0</v>
      </c>
      <c r="BI55" s="265">
        <f t="shared" si="27"/>
        <v>0</v>
      </c>
      <c r="BJ55" s="230" t="str">
        <f t="shared" si="28"/>
        <v/>
      </c>
      <c r="BK55" s="264">
        <f>'SCH B2 &amp; B3'!Q55</f>
        <v>0</v>
      </c>
      <c r="BL55" s="264">
        <f>'SCH B2 &amp; B3 (prior yr)'!Q55</f>
        <v>0</v>
      </c>
      <c r="BM55" s="265">
        <f t="shared" si="29"/>
        <v>0</v>
      </c>
      <c r="BN55" s="230" t="str">
        <f t="shared" si="30"/>
        <v/>
      </c>
      <c r="BO55" s="264">
        <f>'SCH B2 &amp; B3'!R55</f>
        <v>0</v>
      </c>
      <c r="BP55" s="264">
        <f>'SCH B2 &amp; B3 (prior yr)'!R55</f>
        <v>0</v>
      </c>
      <c r="BQ55" s="265">
        <f t="shared" si="31"/>
        <v>0</v>
      </c>
      <c r="BR55" s="230" t="str">
        <f t="shared" si="32"/>
        <v/>
      </c>
      <c r="BS55" s="264">
        <f>'SCH B2 &amp; B3'!S55</f>
        <v>0</v>
      </c>
      <c r="BT55" s="264">
        <f>'SCH B2 &amp; B3 (prior yr)'!S55</f>
        <v>0</v>
      </c>
      <c r="BU55" s="265">
        <f t="shared" si="33"/>
        <v>0</v>
      </c>
      <c r="BV55" s="230" t="str">
        <f t="shared" si="34"/>
        <v/>
      </c>
      <c r="BW55" s="264">
        <f>'SCH B2 &amp; B3'!T55</f>
        <v>0</v>
      </c>
      <c r="BX55" s="264">
        <f>'SCH B2 &amp; B3 (prior yr)'!T55</f>
        <v>0</v>
      </c>
      <c r="BY55" s="265">
        <f t="shared" si="35"/>
        <v>0</v>
      </c>
      <c r="BZ55" s="230" t="str">
        <f t="shared" si="36"/>
        <v/>
      </c>
      <c r="CA55" s="232">
        <f t="shared" si="37"/>
        <v>0</v>
      </c>
      <c r="CB55" s="232">
        <f t="shared" si="38"/>
        <v>0</v>
      </c>
      <c r="CC55" s="265">
        <f t="shared" si="39"/>
        <v>0</v>
      </c>
      <c r="CD55" s="230" t="str">
        <f t="shared" si="40"/>
        <v/>
      </c>
    </row>
    <row r="56" spans="1:82" ht="20.100000000000001" customHeight="1" x14ac:dyDescent="0.2">
      <c r="A56" s="33">
        <v>45</v>
      </c>
      <c r="B56" s="207" t="s">
        <v>310</v>
      </c>
      <c r="C56" s="264">
        <f>'SCH B2 &amp; B3'!C56</f>
        <v>0</v>
      </c>
      <c r="D56" s="264">
        <f>'SCH B2 &amp; B3 (prior yr)'!C56</f>
        <v>0</v>
      </c>
      <c r="E56" s="265">
        <f t="shared" si="0"/>
        <v>0</v>
      </c>
      <c r="F56" s="230" t="str">
        <f t="shared" si="1"/>
        <v/>
      </c>
      <c r="G56" s="264">
        <f>'SCH B2 &amp; B3'!D56</f>
        <v>0</v>
      </c>
      <c r="H56" s="264">
        <f>'SCH B2 &amp; B3 (prior yr)'!D56</f>
        <v>0</v>
      </c>
      <c r="I56" s="265">
        <f t="shared" si="2"/>
        <v>0</v>
      </c>
      <c r="J56" s="230" t="str">
        <f t="shared" si="3"/>
        <v/>
      </c>
      <c r="K56" s="264">
        <f>'SCH B2 &amp; B3'!E56</f>
        <v>0</v>
      </c>
      <c r="L56" s="264">
        <f>'SCH B2 &amp; B3 (prior yr)'!E56</f>
        <v>0</v>
      </c>
      <c r="M56" s="265">
        <f t="shared" si="4"/>
        <v>0</v>
      </c>
      <c r="N56" s="230" t="str">
        <f t="shared" si="5"/>
        <v/>
      </c>
      <c r="O56" s="264">
        <f>'SCH B2 &amp; B3'!F56</f>
        <v>0</v>
      </c>
      <c r="P56" s="264">
        <f>'SCH B2 &amp; B3 (prior yr)'!F56</f>
        <v>0</v>
      </c>
      <c r="Q56" s="265">
        <f t="shared" si="6"/>
        <v>0</v>
      </c>
      <c r="R56" s="230" t="str">
        <f t="shared" si="7"/>
        <v/>
      </c>
      <c r="S56" s="264">
        <f>'SCH B2 &amp; B3'!G56</f>
        <v>0</v>
      </c>
      <c r="T56" s="264">
        <f>'SCH B2 &amp; B3 (prior yr)'!G56</f>
        <v>0</v>
      </c>
      <c r="U56" s="265">
        <f t="shared" si="8"/>
        <v>0</v>
      </c>
      <c r="V56" s="230" t="str">
        <f t="shared" si="9"/>
        <v/>
      </c>
      <c r="W56" s="264">
        <f>'SCH B2 &amp; B3'!H56</f>
        <v>0</v>
      </c>
      <c r="X56" s="264">
        <f>'SCH B2 &amp; B3 (prior yr)'!H56</f>
        <v>0</v>
      </c>
      <c r="Y56" s="265">
        <f t="shared" si="10"/>
        <v>0</v>
      </c>
      <c r="Z56" s="230" t="str">
        <f t="shared" si="11"/>
        <v/>
      </c>
      <c r="AA56" s="264">
        <f>'SCH B2 &amp; B3'!I56</f>
        <v>0</v>
      </c>
      <c r="AB56" s="264">
        <f>'SCH B2 &amp; B3 (prior yr)'!I56</f>
        <v>0</v>
      </c>
      <c r="AC56" s="265">
        <f t="shared" si="12"/>
        <v>0</v>
      </c>
      <c r="AD56" s="230" t="str">
        <f t="shared" si="13"/>
        <v/>
      </c>
      <c r="AE56" s="264">
        <f>'SCH B2 &amp; B3'!J56</f>
        <v>0</v>
      </c>
      <c r="AF56" s="264">
        <f>'SCH B2 &amp; B3 (prior yr)'!J56</f>
        <v>0</v>
      </c>
      <c r="AG56" s="265">
        <f t="shared" si="14"/>
        <v>0</v>
      </c>
      <c r="AH56" s="230" t="str">
        <f t="shared" si="15"/>
        <v/>
      </c>
      <c r="AI56" s="264">
        <f>'SCH B2 &amp; B3'!K56</f>
        <v>0</v>
      </c>
      <c r="AJ56" s="264">
        <f>'SCH B2 &amp; B3 (prior yr)'!K56</f>
        <v>0</v>
      </c>
      <c r="AK56" s="265">
        <f t="shared" si="16"/>
        <v>0</v>
      </c>
      <c r="AL56" s="230" t="str">
        <f t="shared" si="17"/>
        <v/>
      </c>
      <c r="AM56" s="264">
        <f>'SCH B2 &amp; B3'!L56</f>
        <v>0</v>
      </c>
      <c r="AN56" s="264">
        <f>'SCH B2 &amp; B3 (prior yr)'!L56</f>
        <v>0</v>
      </c>
      <c r="AO56" s="265">
        <f t="shared" si="18"/>
        <v>0</v>
      </c>
      <c r="AP56" s="230" t="str">
        <f t="shared" si="19"/>
        <v/>
      </c>
      <c r="AQ56" s="264">
        <f>'SCH B2 &amp; B3'!M56</f>
        <v>0</v>
      </c>
      <c r="AR56" s="264">
        <f>'SCH B2 &amp; B3 (prior yr)'!M56</f>
        <v>0</v>
      </c>
      <c r="AS56" s="265">
        <f t="shared" si="20"/>
        <v>0</v>
      </c>
      <c r="AT56" s="230" t="str">
        <f t="shared" si="21"/>
        <v/>
      </c>
      <c r="AU56" s="264">
        <f>'SCH B2 &amp; B3'!N56</f>
        <v>0</v>
      </c>
      <c r="AV56" s="264">
        <f>'SCH B2 &amp; B3 (prior yr)'!N56</f>
        <v>0</v>
      </c>
      <c r="AW56" s="265">
        <f t="shared" si="22"/>
        <v>0</v>
      </c>
      <c r="AX56" s="230" t="str">
        <f t="shared" si="23"/>
        <v/>
      </c>
      <c r="AY56" s="264">
        <f>'SCH B2 &amp; B3'!O56</f>
        <v>0</v>
      </c>
      <c r="AZ56" s="264">
        <f>'SCH B2 &amp; B3 (prior yr)'!O56</f>
        <v>0</v>
      </c>
      <c r="BA56" s="265">
        <f t="shared" si="24"/>
        <v>0</v>
      </c>
      <c r="BB56" s="230" t="str">
        <f t="shared" si="25"/>
        <v/>
      </c>
      <c r="BC56" s="266">
        <f t="shared" si="26"/>
        <v>0</v>
      </c>
      <c r="BD56" s="266">
        <f t="shared" si="41"/>
        <v>0</v>
      </c>
      <c r="BE56" s="266">
        <f t="shared" si="42"/>
        <v>0</v>
      </c>
      <c r="BF56" s="230" t="str">
        <f t="shared" si="43"/>
        <v/>
      </c>
      <c r="BG56" s="264">
        <f>'SCH B2 &amp; B3'!P56</f>
        <v>0</v>
      </c>
      <c r="BH56" s="264">
        <f>'SCH B2 &amp; B3 (prior yr)'!P56</f>
        <v>0</v>
      </c>
      <c r="BI56" s="265">
        <f t="shared" si="27"/>
        <v>0</v>
      </c>
      <c r="BJ56" s="230" t="str">
        <f t="shared" si="28"/>
        <v/>
      </c>
      <c r="BK56" s="264">
        <f>'SCH B2 &amp; B3'!Q56</f>
        <v>0</v>
      </c>
      <c r="BL56" s="264">
        <f>'SCH B2 &amp; B3 (prior yr)'!Q56</f>
        <v>0</v>
      </c>
      <c r="BM56" s="265">
        <f t="shared" si="29"/>
        <v>0</v>
      </c>
      <c r="BN56" s="230" t="str">
        <f t="shared" si="30"/>
        <v/>
      </c>
      <c r="BO56" s="264">
        <f>'SCH B2 &amp; B3'!R56</f>
        <v>0</v>
      </c>
      <c r="BP56" s="264">
        <f>'SCH B2 &amp; B3 (prior yr)'!R56</f>
        <v>0</v>
      </c>
      <c r="BQ56" s="265">
        <f t="shared" si="31"/>
        <v>0</v>
      </c>
      <c r="BR56" s="230" t="str">
        <f t="shared" si="32"/>
        <v/>
      </c>
      <c r="BS56" s="264">
        <f>'SCH B2 &amp; B3'!S56</f>
        <v>0</v>
      </c>
      <c r="BT56" s="264">
        <f>'SCH B2 &amp; B3 (prior yr)'!S56</f>
        <v>0</v>
      </c>
      <c r="BU56" s="265">
        <f t="shared" si="33"/>
        <v>0</v>
      </c>
      <c r="BV56" s="230" t="str">
        <f t="shared" si="34"/>
        <v/>
      </c>
      <c r="BW56" s="264">
        <f>'SCH B2 &amp; B3'!T56</f>
        <v>0</v>
      </c>
      <c r="BX56" s="264">
        <f>'SCH B2 &amp; B3 (prior yr)'!T56</f>
        <v>0</v>
      </c>
      <c r="BY56" s="265">
        <f t="shared" si="35"/>
        <v>0</v>
      </c>
      <c r="BZ56" s="230" t="str">
        <f t="shared" si="36"/>
        <v/>
      </c>
      <c r="CA56" s="232">
        <f t="shared" si="37"/>
        <v>0</v>
      </c>
      <c r="CB56" s="232">
        <f t="shared" si="38"/>
        <v>0</v>
      </c>
      <c r="CC56" s="265">
        <f t="shared" si="39"/>
        <v>0</v>
      </c>
      <c r="CD56" s="230" t="str">
        <f t="shared" si="40"/>
        <v/>
      </c>
    </row>
    <row r="57" spans="1:82" ht="20.100000000000001" customHeight="1" x14ac:dyDescent="0.2">
      <c r="A57" s="209">
        <v>46</v>
      </c>
      <c r="B57" s="211" t="s">
        <v>145</v>
      </c>
      <c r="C57" s="264">
        <f>'SCH B2 &amp; B3'!C57</f>
        <v>0</v>
      </c>
      <c r="D57" s="264">
        <f>'SCH B2 &amp; B3 (prior yr)'!C57</f>
        <v>0</v>
      </c>
      <c r="E57" s="265">
        <f t="shared" si="0"/>
        <v>0</v>
      </c>
      <c r="F57" s="230" t="str">
        <f t="shared" si="1"/>
        <v/>
      </c>
      <c r="G57" s="264">
        <f>'SCH B2 &amp; B3'!D57</f>
        <v>0</v>
      </c>
      <c r="H57" s="264">
        <f>'SCH B2 &amp; B3 (prior yr)'!D57</f>
        <v>0</v>
      </c>
      <c r="I57" s="265">
        <f t="shared" si="2"/>
        <v>0</v>
      </c>
      <c r="J57" s="230" t="str">
        <f t="shared" si="3"/>
        <v/>
      </c>
      <c r="K57" s="264">
        <f>'SCH B2 &amp; B3'!E57</f>
        <v>0</v>
      </c>
      <c r="L57" s="264">
        <f>'SCH B2 &amp; B3 (prior yr)'!E57</f>
        <v>0</v>
      </c>
      <c r="M57" s="265">
        <f t="shared" si="4"/>
        <v>0</v>
      </c>
      <c r="N57" s="230" t="str">
        <f t="shared" si="5"/>
        <v/>
      </c>
      <c r="O57" s="264">
        <f>'SCH B2 &amp; B3'!F57</f>
        <v>0</v>
      </c>
      <c r="P57" s="264">
        <f>'SCH B2 &amp; B3 (prior yr)'!F57</f>
        <v>0</v>
      </c>
      <c r="Q57" s="265">
        <f t="shared" si="6"/>
        <v>0</v>
      </c>
      <c r="R57" s="230" t="str">
        <f t="shared" si="7"/>
        <v/>
      </c>
      <c r="S57" s="264">
        <f>'SCH B2 &amp; B3'!G57</f>
        <v>0</v>
      </c>
      <c r="T57" s="264">
        <f>'SCH B2 &amp; B3 (prior yr)'!G57</f>
        <v>0</v>
      </c>
      <c r="U57" s="265">
        <f t="shared" si="8"/>
        <v>0</v>
      </c>
      <c r="V57" s="230" t="str">
        <f t="shared" si="9"/>
        <v/>
      </c>
      <c r="W57" s="264">
        <f>'SCH B2 &amp; B3'!H57</f>
        <v>0</v>
      </c>
      <c r="X57" s="264">
        <f>'SCH B2 &amp; B3 (prior yr)'!H57</f>
        <v>0</v>
      </c>
      <c r="Y57" s="265">
        <f t="shared" si="10"/>
        <v>0</v>
      </c>
      <c r="Z57" s="230" t="str">
        <f t="shared" si="11"/>
        <v/>
      </c>
      <c r="AA57" s="264">
        <f>'SCH B2 &amp; B3'!I57</f>
        <v>0</v>
      </c>
      <c r="AB57" s="264">
        <f>'SCH B2 &amp; B3 (prior yr)'!I57</f>
        <v>0</v>
      </c>
      <c r="AC57" s="265">
        <f t="shared" si="12"/>
        <v>0</v>
      </c>
      <c r="AD57" s="230" t="str">
        <f t="shared" si="13"/>
        <v/>
      </c>
      <c r="AE57" s="264">
        <f>'SCH B2 &amp; B3'!J57</f>
        <v>0</v>
      </c>
      <c r="AF57" s="264">
        <f>'SCH B2 &amp; B3 (prior yr)'!J57</f>
        <v>0</v>
      </c>
      <c r="AG57" s="265">
        <f t="shared" si="14"/>
        <v>0</v>
      </c>
      <c r="AH57" s="230" t="str">
        <f t="shared" si="15"/>
        <v/>
      </c>
      <c r="AI57" s="264">
        <f>'SCH B2 &amp; B3'!K57</f>
        <v>0</v>
      </c>
      <c r="AJ57" s="264">
        <f>'SCH B2 &amp; B3 (prior yr)'!K57</f>
        <v>0</v>
      </c>
      <c r="AK57" s="265">
        <f t="shared" si="16"/>
        <v>0</v>
      </c>
      <c r="AL57" s="230" t="str">
        <f t="shared" si="17"/>
        <v/>
      </c>
      <c r="AM57" s="264">
        <f>'SCH B2 &amp; B3'!L57</f>
        <v>0</v>
      </c>
      <c r="AN57" s="264">
        <f>'SCH B2 &amp; B3 (prior yr)'!L57</f>
        <v>0</v>
      </c>
      <c r="AO57" s="265">
        <f t="shared" si="18"/>
        <v>0</v>
      </c>
      <c r="AP57" s="230" t="str">
        <f t="shared" si="19"/>
        <v/>
      </c>
      <c r="AQ57" s="264">
        <f>'SCH B2 &amp; B3'!M57</f>
        <v>0</v>
      </c>
      <c r="AR57" s="264">
        <f>'SCH B2 &amp; B3 (prior yr)'!M57</f>
        <v>0</v>
      </c>
      <c r="AS57" s="265">
        <f t="shared" si="20"/>
        <v>0</v>
      </c>
      <c r="AT57" s="230" t="str">
        <f t="shared" si="21"/>
        <v/>
      </c>
      <c r="AU57" s="264">
        <f>'SCH B2 &amp; B3'!N57</f>
        <v>0</v>
      </c>
      <c r="AV57" s="264">
        <f>'SCH B2 &amp; B3 (prior yr)'!N57</f>
        <v>0</v>
      </c>
      <c r="AW57" s="265">
        <f t="shared" si="22"/>
        <v>0</v>
      </c>
      <c r="AX57" s="230" t="str">
        <f t="shared" si="23"/>
        <v/>
      </c>
      <c r="AY57" s="264">
        <f>'SCH B2 &amp; B3'!O57</f>
        <v>0</v>
      </c>
      <c r="AZ57" s="264">
        <f>'SCH B2 &amp; B3 (prior yr)'!O57</f>
        <v>0</v>
      </c>
      <c r="BA57" s="265">
        <f t="shared" si="24"/>
        <v>0</v>
      </c>
      <c r="BB57" s="230" t="str">
        <f t="shared" si="25"/>
        <v/>
      </c>
      <c r="BC57" s="266">
        <f t="shared" si="26"/>
        <v>0</v>
      </c>
      <c r="BD57" s="266">
        <f t="shared" si="41"/>
        <v>0</v>
      </c>
      <c r="BE57" s="266">
        <f t="shared" si="42"/>
        <v>0</v>
      </c>
      <c r="BF57" s="230" t="str">
        <f t="shared" si="43"/>
        <v/>
      </c>
      <c r="BG57" s="264">
        <f>'SCH B2 &amp; B3'!P57</f>
        <v>0</v>
      </c>
      <c r="BH57" s="264">
        <f>'SCH B2 &amp; B3 (prior yr)'!P57</f>
        <v>0</v>
      </c>
      <c r="BI57" s="265">
        <f t="shared" si="27"/>
        <v>0</v>
      </c>
      <c r="BJ57" s="230" t="str">
        <f t="shared" si="28"/>
        <v/>
      </c>
      <c r="BK57" s="264">
        <f>'SCH B2 &amp; B3'!Q57</f>
        <v>0</v>
      </c>
      <c r="BL57" s="264">
        <f>'SCH B2 &amp; B3 (prior yr)'!Q57</f>
        <v>0</v>
      </c>
      <c r="BM57" s="265">
        <f t="shared" si="29"/>
        <v>0</v>
      </c>
      <c r="BN57" s="230" t="str">
        <f t="shared" si="30"/>
        <v/>
      </c>
      <c r="BO57" s="264">
        <f>'SCH B2 &amp; B3'!R57</f>
        <v>0</v>
      </c>
      <c r="BP57" s="264">
        <f>'SCH B2 &amp; B3 (prior yr)'!R57</f>
        <v>0</v>
      </c>
      <c r="BQ57" s="265">
        <f t="shared" si="31"/>
        <v>0</v>
      </c>
      <c r="BR57" s="230" t="str">
        <f t="shared" si="32"/>
        <v/>
      </c>
      <c r="BS57" s="264">
        <f>'SCH B2 &amp; B3'!S57</f>
        <v>0</v>
      </c>
      <c r="BT57" s="264">
        <f>'SCH B2 &amp; B3 (prior yr)'!S57</f>
        <v>0</v>
      </c>
      <c r="BU57" s="265">
        <f t="shared" si="33"/>
        <v>0</v>
      </c>
      <c r="BV57" s="230" t="str">
        <f t="shared" si="34"/>
        <v/>
      </c>
      <c r="BW57" s="264">
        <f>'SCH B2 &amp; B3'!T57</f>
        <v>0</v>
      </c>
      <c r="BX57" s="264">
        <f>'SCH B2 &amp; B3 (prior yr)'!T57</f>
        <v>0</v>
      </c>
      <c r="BY57" s="265">
        <f t="shared" si="35"/>
        <v>0</v>
      </c>
      <c r="BZ57" s="230" t="str">
        <f t="shared" si="36"/>
        <v/>
      </c>
      <c r="CA57" s="232">
        <f t="shared" si="37"/>
        <v>0</v>
      </c>
      <c r="CB57" s="232">
        <f t="shared" si="38"/>
        <v>0</v>
      </c>
      <c r="CC57" s="265">
        <f t="shared" si="39"/>
        <v>0</v>
      </c>
      <c r="CD57" s="230" t="str">
        <f t="shared" si="40"/>
        <v/>
      </c>
    </row>
    <row r="58" spans="1:82" ht="20.100000000000001" customHeight="1" x14ac:dyDescent="0.2">
      <c r="A58" s="209">
        <v>47</v>
      </c>
      <c r="B58" s="301" t="s">
        <v>355</v>
      </c>
      <c r="C58" s="264">
        <f>'SCH B2 &amp; B3'!C58</f>
        <v>0</v>
      </c>
      <c r="D58" s="264">
        <f>'SCH B2 &amp; B3 (prior yr)'!C58</f>
        <v>0</v>
      </c>
      <c r="E58" s="265">
        <f t="shared" si="0"/>
        <v>0</v>
      </c>
      <c r="F58" s="230" t="str">
        <f t="shared" si="1"/>
        <v/>
      </c>
      <c r="G58" s="264">
        <f>'SCH B2 &amp; B3'!D58</f>
        <v>0</v>
      </c>
      <c r="H58" s="264">
        <f>'SCH B2 &amp; B3 (prior yr)'!D58</f>
        <v>0</v>
      </c>
      <c r="I58" s="265">
        <f t="shared" si="2"/>
        <v>0</v>
      </c>
      <c r="J58" s="230" t="str">
        <f t="shared" si="3"/>
        <v/>
      </c>
      <c r="K58" s="264">
        <f>'SCH B2 &amp; B3'!E58</f>
        <v>0</v>
      </c>
      <c r="L58" s="264">
        <f>'SCH B2 &amp; B3 (prior yr)'!E58</f>
        <v>0</v>
      </c>
      <c r="M58" s="265">
        <f t="shared" si="4"/>
        <v>0</v>
      </c>
      <c r="N58" s="230" t="str">
        <f t="shared" si="5"/>
        <v/>
      </c>
      <c r="O58" s="264">
        <f>'SCH B2 &amp; B3'!F58</f>
        <v>0</v>
      </c>
      <c r="P58" s="264">
        <f>'SCH B2 &amp; B3 (prior yr)'!F58</f>
        <v>0</v>
      </c>
      <c r="Q58" s="265">
        <f t="shared" si="6"/>
        <v>0</v>
      </c>
      <c r="R58" s="230" t="str">
        <f t="shared" si="7"/>
        <v/>
      </c>
      <c r="S58" s="264">
        <f>'SCH B2 &amp; B3'!G58</f>
        <v>0</v>
      </c>
      <c r="T58" s="264">
        <f>'SCH B2 &amp; B3 (prior yr)'!G58</f>
        <v>0</v>
      </c>
      <c r="U58" s="265">
        <f t="shared" si="8"/>
        <v>0</v>
      </c>
      <c r="V58" s="230" t="str">
        <f t="shared" si="9"/>
        <v/>
      </c>
      <c r="W58" s="264">
        <f>'SCH B2 &amp; B3'!H58</f>
        <v>0</v>
      </c>
      <c r="X58" s="264">
        <f>'SCH B2 &amp; B3 (prior yr)'!H58</f>
        <v>0</v>
      </c>
      <c r="Y58" s="265">
        <f t="shared" si="10"/>
        <v>0</v>
      </c>
      <c r="Z58" s="230" t="str">
        <f t="shared" si="11"/>
        <v/>
      </c>
      <c r="AA58" s="264">
        <f>'SCH B2 &amp; B3'!I58</f>
        <v>0</v>
      </c>
      <c r="AB58" s="264">
        <f>'SCH B2 &amp; B3 (prior yr)'!I58</f>
        <v>0</v>
      </c>
      <c r="AC58" s="265">
        <f t="shared" si="12"/>
        <v>0</v>
      </c>
      <c r="AD58" s="230" t="str">
        <f t="shared" si="13"/>
        <v/>
      </c>
      <c r="AE58" s="264">
        <f>'SCH B2 &amp; B3'!J58</f>
        <v>0</v>
      </c>
      <c r="AF58" s="264">
        <f>'SCH B2 &amp; B3 (prior yr)'!J58</f>
        <v>0</v>
      </c>
      <c r="AG58" s="265">
        <f t="shared" si="14"/>
        <v>0</v>
      </c>
      <c r="AH58" s="230" t="str">
        <f t="shared" si="15"/>
        <v/>
      </c>
      <c r="AI58" s="264">
        <f>'SCH B2 &amp; B3'!K58</f>
        <v>0</v>
      </c>
      <c r="AJ58" s="264">
        <f>'SCH B2 &amp; B3 (prior yr)'!K58</f>
        <v>0</v>
      </c>
      <c r="AK58" s="265">
        <f t="shared" si="16"/>
        <v>0</v>
      </c>
      <c r="AL58" s="230" t="str">
        <f t="shared" si="17"/>
        <v/>
      </c>
      <c r="AM58" s="264">
        <f>'SCH B2 &amp; B3'!L58</f>
        <v>0</v>
      </c>
      <c r="AN58" s="264">
        <f>'SCH B2 &amp; B3 (prior yr)'!L58</f>
        <v>0</v>
      </c>
      <c r="AO58" s="265">
        <f t="shared" si="18"/>
        <v>0</v>
      </c>
      <c r="AP58" s="230" t="str">
        <f t="shared" si="19"/>
        <v/>
      </c>
      <c r="AQ58" s="264">
        <f>'SCH B2 &amp; B3'!M58</f>
        <v>0</v>
      </c>
      <c r="AR58" s="264">
        <f>'SCH B2 &amp; B3 (prior yr)'!M58</f>
        <v>0</v>
      </c>
      <c r="AS58" s="265">
        <f t="shared" si="20"/>
        <v>0</v>
      </c>
      <c r="AT58" s="230" t="str">
        <f t="shared" si="21"/>
        <v/>
      </c>
      <c r="AU58" s="264">
        <f>'SCH B2 &amp; B3'!N58</f>
        <v>0</v>
      </c>
      <c r="AV58" s="264">
        <f>'SCH B2 &amp; B3 (prior yr)'!N58</f>
        <v>0</v>
      </c>
      <c r="AW58" s="265">
        <f t="shared" si="22"/>
        <v>0</v>
      </c>
      <c r="AX58" s="230" t="str">
        <f t="shared" si="23"/>
        <v/>
      </c>
      <c r="AY58" s="264">
        <f>'SCH B2 &amp; B3'!O58</f>
        <v>0</v>
      </c>
      <c r="AZ58" s="264">
        <f>'SCH B2 &amp; B3 (prior yr)'!O58</f>
        <v>0</v>
      </c>
      <c r="BA58" s="265">
        <f t="shared" si="24"/>
        <v>0</v>
      </c>
      <c r="BB58" s="230" t="str">
        <f t="shared" si="25"/>
        <v/>
      </c>
      <c r="BC58" s="266">
        <f t="shared" si="26"/>
        <v>0</v>
      </c>
      <c r="BD58" s="266">
        <f t="shared" si="41"/>
        <v>0</v>
      </c>
      <c r="BE58" s="266">
        <f t="shared" si="42"/>
        <v>0</v>
      </c>
      <c r="BF58" s="230" t="str">
        <f t="shared" si="43"/>
        <v/>
      </c>
      <c r="BG58" s="264">
        <f>'SCH B2 &amp; B3'!P58</f>
        <v>0</v>
      </c>
      <c r="BH58" s="264">
        <f>'SCH B2 &amp; B3 (prior yr)'!P58</f>
        <v>0</v>
      </c>
      <c r="BI58" s="265">
        <f t="shared" si="27"/>
        <v>0</v>
      </c>
      <c r="BJ58" s="230" t="str">
        <f t="shared" si="28"/>
        <v/>
      </c>
      <c r="BK58" s="264">
        <f>'SCH B2 &amp; B3'!Q58</f>
        <v>0</v>
      </c>
      <c r="BL58" s="264">
        <f>'SCH B2 &amp; B3 (prior yr)'!Q58</f>
        <v>0</v>
      </c>
      <c r="BM58" s="265">
        <f t="shared" si="29"/>
        <v>0</v>
      </c>
      <c r="BN58" s="230" t="str">
        <f t="shared" si="30"/>
        <v/>
      </c>
      <c r="BO58" s="264">
        <f>'SCH B2 &amp; B3'!R58</f>
        <v>0</v>
      </c>
      <c r="BP58" s="264">
        <f>'SCH B2 &amp; B3 (prior yr)'!R58</f>
        <v>0</v>
      </c>
      <c r="BQ58" s="265">
        <f t="shared" si="31"/>
        <v>0</v>
      </c>
      <c r="BR58" s="230" t="str">
        <f t="shared" si="32"/>
        <v/>
      </c>
      <c r="BS58" s="264">
        <f>'SCH B2 &amp; B3'!S58</f>
        <v>0</v>
      </c>
      <c r="BT58" s="264">
        <f>'SCH B2 &amp; B3 (prior yr)'!S58</f>
        <v>0</v>
      </c>
      <c r="BU58" s="265">
        <f t="shared" si="33"/>
        <v>0</v>
      </c>
      <c r="BV58" s="230" t="str">
        <f t="shared" si="34"/>
        <v/>
      </c>
      <c r="BW58" s="264">
        <f>'SCH B2 &amp; B3'!T58</f>
        <v>0</v>
      </c>
      <c r="BX58" s="264">
        <f>'SCH B2 &amp; B3 (prior yr)'!T58</f>
        <v>0</v>
      </c>
      <c r="BY58" s="265">
        <f t="shared" si="35"/>
        <v>0</v>
      </c>
      <c r="BZ58" s="230" t="str">
        <f t="shared" si="36"/>
        <v/>
      </c>
      <c r="CA58" s="232">
        <f t="shared" si="37"/>
        <v>0</v>
      </c>
      <c r="CB58" s="232">
        <f t="shared" si="38"/>
        <v>0</v>
      </c>
      <c r="CC58" s="265">
        <f t="shared" si="39"/>
        <v>0</v>
      </c>
      <c r="CD58" s="230" t="str">
        <f t="shared" si="40"/>
        <v/>
      </c>
    </row>
    <row r="59" spans="1:82" ht="20.100000000000001" customHeight="1" x14ac:dyDescent="0.2">
      <c r="A59" s="209">
        <v>48</v>
      </c>
      <c r="B59" s="301" t="s">
        <v>356</v>
      </c>
      <c r="C59" s="264">
        <f>'SCH B2 &amp; B3'!C59</f>
        <v>0</v>
      </c>
      <c r="D59" s="264">
        <f>'SCH B2 &amp; B3 (prior yr)'!C59</f>
        <v>0</v>
      </c>
      <c r="E59" s="265">
        <f t="shared" si="0"/>
        <v>0</v>
      </c>
      <c r="F59" s="230" t="str">
        <f t="shared" si="1"/>
        <v/>
      </c>
      <c r="G59" s="264">
        <f>'SCH B2 &amp; B3'!D59</f>
        <v>0</v>
      </c>
      <c r="H59" s="264">
        <f>'SCH B2 &amp; B3 (prior yr)'!D59</f>
        <v>0</v>
      </c>
      <c r="I59" s="265">
        <f t="shared" si="2"/>
        <v>0</v>
      </c>
      <c r="J59" s="230" t="str">
        <f t="shared" si="3"/>
        <v/>
      </c>
      <c r="K59" s="264">
        <f>'SCH B2 &amp; B3'!E59</f>
        <v>0</v>
      </c>
      <c r="L59" s="264">
        <f>'SCH B2 &amp; B3 (prior yr)'!E59</f>
        <v>0</v>
      </c>
      <c r="M59" s="265">
        <f t="shared" si="4"/>
        <v>0</v>
      </c>
      <c r="N59" s="230" t="str">
        <f t="shared" si="5"/>
        <v/>
      </c>
      <c r="O59" s="264">
        <f>'SCH B2 &amp; B3'!F59</f>
        <v>0</v>
      </c>
      <c r="P59" s="264">
        <f>'SCH B2 &amp; B3 (prior yr)'!F59</f>
        <v>0</v>
      </c>
      <c r="Q59" s="265">
        <f t="shared" si="6"/>
        <v>0</v>
      </c>
      <c r="R59" s="230" t="str">
        <f t="shared" si="7"/>
        <v/>
      </c>
      <c r="S59" s="264">
        <f>'SCH B2 &amp; B3'!G59</f>
        <v>0</v>
      </c>
      <c r="T59" s="264">
        <f>'SCH B2 &amp; B3 (prior yr)'!G59</f>
        <v>0</v>
      </c>
      <c r="U59" s="265">
        <f t="shared" si="8"/>
        <v>0</v>
      </c>
      <c r="V59" s="230" t="str">
        <f t="shared" si="9"/>
        <v/>
      </c>
      <c r="W59" s="264">
        <f>'SCH B2 &amp; B3'!H59</f>
        <v>0</v>
      </c>
      <c r="X59" s="264">
        <f>'SCH B2 &amp; B3 (prior yr)'!H59</f>
        <v>0</v>
      </c>
      <c r="Y59" s="265">
        <f t="shared" si="10"/>
        <v>0</v>
      </c>
      <c r="Z59" s="230" t="str">
        <f t="shared" si="11"/>
        <v/>
      </c>
      <c r="AA59" s="264">
        <f>'SCH B2 &amp; B3'!I59</f>
        <v>0</v>
      </c>
      <c r="AB59" s="264">
        <f>'SCH B2 &amp; B3 (prior yr)'!I59</f>
        <v>0</v>
      </c>
      <c r="AC59" s="265">
        <f t="shared" si="12"/>
        <v>0</v>
      </c>
      <c r="AD59" s="230" t="str">
        <f t="shared" si="13"/>
        <v/>
      </c>
      <c r="AE59" s="264">
        <f>'SCH B2 &amp; B3'!J59</f>
        <v>0</v>
      </c>
      <c r="AF59" s="264">
        <f>'SCH B2 &amp; B3 (prior yr)'!J59</f>
        <v>0</v>
      </c>
      <c r="AG59" s="265">
        <f t="shared" si="14"/>
        <v>0</v>
      </c>
      <c r="AH59" s="230" t="str">
        <f t="shared" si="15"/>
        <v/>
      </c>
      <c r="AI59" s="264">
        <f>'SCH B2 &amp; B3'!K59</f>
        <v>0</v>
      </c>
      <c r="AJ59" s="264">
        <f>'SCH B2 &amp; B3 (prior yr)'!K59</f>
        <v>0</v>
      </c>
      <c r="AK59" s="265">
        <f t="shared" si="16"/>
        <v>0</v>
      </c>
      <c r="AL59" s="230" t="str">
        <f t="shared" si="17"/>
        <v/>
      </c>
      <c r="AM59" s="264">
        <f>'SCH B2 &amp; B3'!L59</f>
        <v>0</v>
      </c>
      <c r="AN59" s="264">
        <f>'SCH B2 &amp; B3 (prior yr)'!L59</f>
        <v>0</v>
      </c>
      <c r="AO59" s="265">
        <f t="shared" si="18"/>
        <v>0</v>
      </c>
      <c r="AP59" s="230" t="str">
        <f t="shared" si="19"/>
        <v/>
      </c>
      <c r="AQ59" s="264">
        <f>'SCH B2 &amp; B3'!M59</f>
        <v>0</v>
      </c>
      <c r="AR59" s="264">
        <f>'SCH B2 &amp; B3 (prior yr)'!M59</f>
        <v>0</v>
      </c>
      <c r="AS59" s="265">
        <f t="shared" si="20"/>
        <v>0</v>
      </c>
      <c r="AT59" s="230" t="str">
        <f t="shared" si="21"/>
        <v/>
      </c>
      <c r="AU59" s="264">
        <f>'SCH B2 &amp; B3'!N59</f>
        <v>0</v>
      </c>
      <c r="AV59" s="264">
        <f>'SCH B2 &amp; B3 (prior yr)'!N59</f>
        <v>0</v>
      </c>
      <c r="AW59" s="265">
        <f t="shared" si="22"/>
        <v>0</v>
      </c>
      <c r="AX59" s="230" t="str">
        <f t="shared" si="23"/>
        <v/>
      </c>
      <c r="AY59" s="264">
        <f>'SCH B2 &amp; B3'!O59</f>
        <v>0</v>
      </c>
      <c r="AZ59" s="264">
        <f>'SCH B2 &amp; B3 (prior yr)'!O59</f>
        <v>0</v>
      </c>
      <c r="BA59" s="265">
        <f t="shared" si="24"/>
        <v>0</v>
      </c>
      <c r="BB59" s="230" t="str">
        <f t="shared" si="25"/>
        <v/>
      </c>
      <c r="BC59" s="266">
        <f t="shared" si="26"/>
        <v>0</v>
      </c>
      <c r="BD59" s="266">
        <f t="shared" si="41"/>
        <v>0</v>
      </c>
      <c r="BE59" s="266">
        <f t="shared" si="42"/>
        <v>0</v>
      </c>
      <c r="BF59" s="230" t="str">
        <f t="shared" si="43"/>
        <v/>
      </c>
      <c r="BG59" s="264">
        <f>'SCH B2 &amp; B3'!P59</f>
        <v>0</v>
      </c>
      <c r="BH59" s="264">
        <f>'SCH B2 &amp; B3 (prior yr)'!P59</f>
        <v>0</v>
      </c>
      <c r="BI59" s="265">
        <f t="shared" si="27"/>
        <v>0</v>
      </c>
      <c r="BJ59" s="230" t="str">
        <f t="shared" si="28"/>
        <v/>
      </c>
      <c r="BK59" s="264">
        <f>'SCH B2 &amp; B3'!Q59</f>
        <v>0</v>
      </c>
      <c r="BL59" s="264">
        <f>'SCH B2 &amp; B3 (prior yr)'!Q59</f>
        <v>0</v>
      </c>
      <c r="BM59" s="265">
        <f t="shared" si="29"/>
        <v>0</v>
      </c>
      <c r="BN59" s="230" t="str">
        <f t="shared" si="30"/>
        <v/>
      </c>
      <c r="BO59" s="264">
        <f>'SCH B2 &amp; B3'!R59</f>
        <v>0</v>
      </c>
      <c r="BP59" s="264">
        <f>'SCH B2 &amp; B3 (prior yr)'!R59</f>
        <v>0</v>
      </c>
      <c r="BQ59" s="265">
        <f t="shared" si="31"/>
        <v>0</v>
      </c>
      <c r="BR59" s="230" t="str">
        <f t="shared" si="32"/>
        <v/>
      </c>
      <c r="BS59" s="264">
        <f>'SCH B2 &amp; B3'!S59</f>
        <v>0</v>
      </c>
      <c r="BT59" s="264">
        <f>'SCH B2 &amp; B3 (prior yr)'!S59</f>
        <v>0</v>
      </c>
      <c r="BU59" s="265">
        <f t="shared" si="33"/>
        <v>0</v>
      </c>
      <c r="BV59" s="230" t="str">
        <f t="shared" si="34"/>
        <v/>
      </c>
      <c r="BW59" s="264">
        <f>'SCH B2 &amp; B3'!T59</f>
        <v>0</v>
      </c>
      <c r="BX59" s="264">
        <f>'SCH B2 &amp; B3 (prior yr)'!T59</f>
        <v>0</v>
      </c>
      <c r="BY59" s="265">
        <f t="shared" si="35"/>
        <v>0</v>
      </c>
      <c r="BZ59" s="230" t="str">
        <f t="shared" si="36"/>
        <v/>
      </c>
      <c r="CA59" s="232">
        <f t="shared" si="37"/>
        <v>0</v>
      </c>
      <c r="CB59" s="232">
        <f t="shared" si="38"/>
        <v>0</v>
      </c>
      <c r="CC59" s="265">
        <f t="shared" si="39"/>
        <v>0</v>
      </c>
      <c r="CD59" s="230" t="str">
        <f t="shared" si="40"/>
        <v/>
      </c>
    </row>
    <row r="60" spans="1:82" ht="20.100000000000001" customHeight="1" x14ac:dyDescent="0.2">
      <c r="A60" s="209">
        <v>49</v>
      </c>
      <c r="B60" s="301" t="s">
        <v>357</v>
      </c>
      <c r="C60" s="264">
        <f>'SCH B2 &amp; B3'!C60</f>
        <v>0</v>
      </c>
      <c r="D60" s="264">
        <f>'SCH B2 &amp; B3 (prior yr)'!C60</f>
        <v>0</v>
      </c>
      <c r="E60" s="265">
        <f t="shared" si="0"/>
        <v>0</v>
      </c>
      <c r="F60" s="230" t="str">
        <f t="shared" si="1"/>
        <v/>
      </c>
      <c r="G60" s="264">
        <f>'SCH B2 &amp; B3'!D60</f>
        <v>0</v>
      </c>
      <c r="H60" s="264">
        <f>'SCH B2 &amp; B3 (prior yr)'!D60</f>
        <v>0</v>
      </c>
      <c r="I60" s="265">
        <f t="shared" si="2"/>
        <v>0</v>
      </c>
      <c r="J60" s="230" t="str">
        <f t="shared" si="3"/>
        <v/>
      </c>
      <c r="K60" s="264">
        <f>'SCH B2 &amp; B3'!E60</f>
        <v>0</v>
      </c>
      <c r="L60" s="264">
        <f>'SCH B2 &amp; B3 (prior yr)'!E60</f>
        <v>0</v>
      </c>
      <c r="M60" s="265">
        <f t="shared" si="4"/>
        <v>0</v>
      </c>
      <c r="N60" s="230" t="str">
        <f t="shared" si="5"/>
        <v/>
      </c>
      <c r="O60" s="264">
        <f>'SCH B2 &amp; B3'!F60</f>
        <v>0</v>
      </c>
      <c r="P60" s="264">
        <f>'SCH B2 &amp; B3 (prior yr)'!F60</f>
        <v>0</v>
      </c>
      <c r="Q60" s="265">
        <f t="shared" si="6"/>
        <v>0</v>
      </c>
      <c r="R60" s="230" t="str">
        <f t="shared" si="7"/>
        <v/>
      </c>
      <c r="S60" s="264">
        <f>'SCH B2 &amp; B3'!G60</f>
        <v>0</v>
      </c>
      <c r="T60" s="264">
        <f>'SCH B2 &amp; B3 (prior yr)'!G60</f>
        <v>0</v>
      </c>
      <c r="U60" s="265">
        <f t="shared" si="8"/>
        <v>0</v>
      </c>
      <c r="V60" s="230" t="str">
        <f t="shared" si="9"/>
        <v/>
      </c>
      <c r="W60" s="264">
        <f>'SCH B2 &amp; B3'!H60</f>
        <v>0</v>
      </c>
      <c r="X60" s="264">
        <f>'SCH B2 &amp; B3 (prior yr)'!H60</f>
        <v>0</v>
      </c>
      <c r="Y60" s="265">
        <f t="shared" si="10"/>
        <v>0</v>
      </c>
      <c r="Z60" s="230" t="str">
        <f t="shared" si="11"/>
        <v/>
      </c>
      <c r="AA60" s="264">
        <f>'SCH B2 &amp; B3'!I60</f>
        <v>0</v>
      </c>
      <c r="AB60" s="264">
        <f>'SCH B2 &amp; B3 (prior yr)'!I60</f>
        <v>0</v>
      </c>
      <c r="AC60" s="265">
        <f t="shared" si="12"/>
        <v>0</v>
      </c>
      <c r="AD60" s="230" t="str">
        <f t="shared" si="13"/>
        <v/>
      </c>
      <c r="AE60" s="264">
        <f>'SCH B2 &amp; B3'!J60</f>
        <v>0</v>
      </c>
      <c r="AF60" s="264">
        <f>'SCH B2 &amp; B3 (prior yr)'!J60</f>
        <v>0</v>
      </c>
      <c r="AG60" s="265">
        <f t="shared" si="14"/>
        <v>0</v>
      </c>
      <c r="AH60" s="230" t="str">
        <f t="shared" si="15"/>
        <v/>
      </c>
      <c r="AI60" s="264">
        <f>'SCH B2 &amp; B3'!K60</f>
        <v>0</v>
      </c>
      <c r="AJ60" s="264">
        <f>'SCH B2 &amp; B3 (prior yr)'!K60</f>
        <v>0</v>
      </c>
      <c r="AK60" s="265">
        <f t="shared" si="16"/>
        <v>0</v>
      </c>
      <c r="AL60" s="230" t="str">
        <f t="shared" si="17"/>
        <v/>
      </c>
      <c r="AM60" s="264">
        <f>'SCH B2 &amp; B3'!L60</f>
        <v>0</v>
      </c>
      <c r="AN60" s="264">
        <f>'SCH B2 &amp; B3 (prior yr)'!L60</f>
        <v>0</v>
      </c>
      <c r="AO60" s="265">
        <f t="shared" si="18"/>
        <v>0</v>
      </c>
      <c r="AP60" s="230" t="str">
        <f t="shared" si="19"/>
        <v/>
      </c>
      <c r="AQ60" s="264">
        <f>'SCH B2 &amp; B3'!M60</f>
        <v>0</v>
      </c>
      <c r="AR60" s="264">
        <f>'SCH B2 &amp; B3 (prior yr)'!M60</f>
        <v>0</v>
      </c>
      <c r="AS60" s="265">
        <f t="shared" si="20"/>
        <v>0</v>
      </c>
      <c r="AT60" s="230" t="str">
        <f t="shared" si="21"/>
        <v/>
      </c>
      <c r="AU60" s="264">
        <f>'SCH B2 &amp; B3'!N60</f>
        <v>0</v>
      </c>
      <c r="AV60" s="264">
        <f>'SCH B2 &amp; B3 (prior yr)'!N60</f>
        <v>0</v>
      </c>
      <c r="AW60" s="265">
        <f t="shared" si="22"/>
        <v>0</v>
      </c>
      <c r="AX60" s="230" t="str">
        <f t="shared" si="23"/>
        <v/>
      </c>
      <c r="AY60" s="264">
        <f>'SCH B2 &amp; B3'!O60</f>
        <v>0</v>
      </c>
      <c r="AZ60" s="264">
        <f>'SCH B2 &amp; B3 (prior yr)'!O60</f>
        <v>0</v>
      </c>
      <c r="BA60" s="265">
        <f t="shared" si="24"/>
        <v>0</v>
      </c>
      <c r="BB60" s="230" t="str">
        <f t="shared" si="25"/>
        <v/>
      </c>
      <c r="BC60" s="266">
        <f t="shared" si="26"/>
        <v>0</v>
      </c>
      <c r="BD60" s="266">
        <f t="shared" si="41"/>
        <v>0</v>
      </c>
      <c r="BE60" s="266">
        <f t="shared" si="42"/>
        <v>0</v>
      </c>
      <c r="BF60" s="230" t="str">
        <f t="shared" si="43"/>
        <v/>
      </c>
      <c r="BG60" s="264">
        <f>'SCH B2 &amp; B3'!P60</f>
        <v>0</v>
      </c>
      <c r="BH60" s="264">
        <f>'SCH B2 &amp; B3 (prior yr)'!P60</f>
        <v>0</v>
      </c>
      <c r="BI60" s="265">
        <f t="shared" si="27"/>
        <v>0</v>
      </c>
      <c r="BJ60" s="230" t="str">
        <f t="shared" si="28"/>
        <v/>
      </c>
      <c r="BK60" s="264">
        <f>'SCH B2 &amp; B3'!Q60</f>
        <v>0</v>
      </c>
      <c r="BL60" s="264">
        <f>'SCH B2 &amp; B3 (prior yr)'!Q60</f>
        <v>0</v>
      </c>
      <c r="BM60" s="265">
        <f t="shared" si="29"/>
        <v>0</v>
      </c>
      <c r="BN60" s="230" t="str">
        <f t="shared" si="30"/>
        <v/>
      </c>
      <c r="BO60" s="264">
        <f>'SCH B2 &amp; B3'!R60</f>
        <v>0</v>
      </c>
      <c r="BP60" s="264">
        <f>'SCH B2 &amp; B3 (prior yr)'!R60</f>
        <v>0</v>
      </c>
      <c r="BQ60" s="265">
        <f t="shared" si="31"/>
        <v>0</v>
      </c>
      <c r="BR60" s="230" t="str">
        <f t="shared" si="32"/>
        <v/>
      </c>
      <c r="BS60" s="264">
        <f>'SCH B2 &amp; B3'!S60</f>
        <v>0</v>
      </c>
      <c r="BT60" s="264">
        <f>'SCH B2 &amp; B3 (prior yr)'!S60</f>
        <v>0</v>
      </c>
      <c r="BU60" s="265">
        <f t="shared" si="33"/>
        <v>0</v>
      </c>
      <c r="BV60" s="230" t="str">
        <f t="shared" si="34"/>
        <v/>
      </c>
      <c r="BW60" s="264">
        <f>'SCH B2 &amp; B3'!T60</f>
        <v>0</v>
      </c>
      <c r="BX60" s="264">
        <f>'SCH B2 &amp; B3 (prior yr)'!T60</f>
        <v>0</v>
      </c>
      <c r="BY60" s="265">
        <f t="shared" si="35"/>
        <v>0</v>
      </c>
      <c r="BZ60" s="230" t="str">
        <f t="shared" si="36"/>
        <v/>
      </c>
      <c r="CA60" s="232">
        <f t="shared" si="37"/>
        <v>0</v>
      </c>
      <c r="CB60" s="232">
        <f t="shared" si="38"/>
        <v>0</v>
      </c>
      <c r="CC60" s="265">
        <f t="shared" si="39"/>
        <v>0</v>
      </c>
      <c r="CD60" s="230" t="str">
        <f t="shared" si="40"/>
        <v/>
      </c>
    </row>
    <row r="61" spans="1:82" ht="20.100000000000001" customHeight="1" x14ac:dyDescent="0.25">
      <c r="A61" s="33">
        <v>50</v>
      </c>
      <c r="B61" s="210" t="s">
        <v>316</v>
      </c>
      <c r="C61" s="232">
        <f>SUM(C12:C60)</f>
        <v>0</v>
      </c>
      <c r="D61" s="232">
        <f>SUM(D12:D60)</f>
        <v>0</v>
      </c>
      <c r="E61" s="265">
        <f t="shared" si="0"/>
        <v>0</v>
      </c>
      <c r="F61" s="230" t="str">
        <f t="shared" si="1"/>
        <v/>
      </c>
      <c r="G61" s="232">
        <f>SUM(G12:G60)</f>
        <v>0</v>
      </c>
      <c r="H61" s="232">
        <f>SUM(H12:H60)</f>
        <v>0</v>
      </c>
      <c r="I61" s="265">
        <f t="shared" si="2"/>
        <v>0</v>
      </c>
      <c r="J61" s="230" t="str">
        <f t="shared" si="3"/>
        <v/>
      </c>
      <c r="K61" s="232">
        <f>SUM(K12:K60)</f>
        <v>0</v>
      </c>
      <c r="L61" s="232">
        <f>SUM(L12:L60)</f>
        <v>0</v>
      </c>
      <c r="M61" s="265">
        <f t="shared" si="4"/>
        <v>0</v>
      </c>
      <c r="N61" s="230" t="str">
        <f t="shared" si="5"/>
        <v/>
      </c>
      <c r="O61" s="232">
        <f>SUM(O12:O60)</f>
        <v>0</v>
      </c>
      <c r="P61" s="232">
        <f>SUM(P12:P60)</f>
        <v>0</v>
      </c>
      <c r="Q61" s="265">
        <f t="shared" si="6"/>
        <v>0</v>
      </c>
      <c r="R61" s="230" t="str">
        <f t="shared" si="7"/>
        <v/>
      </c>
      <c r="S61" s="232">
        <f>SUM(S12:S60)</f>
        <v>0</v>
      </c>
      <c r="T61" s="232">
        <f>SUM(T12:T60)</f>
        <v>0</v>
      </c>
      <c r="U61" s="265">
        <f t="shared" si="8"/>
        <v>0</v>
      </c>
      <c r="V61" s="230" t="str">
        <f t="shared" si="9"/>
        <v/>
      </c>
      <c r="W61" s="232">
        <f>SUM(W12:W60)</f>
        <v>0</v>
      </c>
      <c r="X61" s="232">
        <f>SUM(X12:X60)</f>
        <v>0</v>
      </c>
      <c r="Y61" s="265">
        <f t="shared" si="10"/>
        <v>0</v>
      </c>
      <c r="Z61" s="230" t="str">
        <f t="shared" si="11"/>
        <v/>
      </c>
      <c r="AA61" s="232">
        <f>SUM(AA12:AA60)</f>
        <v>0</v>
      </c>
      <c r="AB61" s="232">
        <f>SUM(AB12:AB60)</f>
        <v>0</v>
      </c>
      <c r="AC61" s="265">
        <f t="shared" si="12"/>
        <v>0</v>
      </c>
      <c r="AD61" s="230" t="str">
        <f t="shared" si="13"/>
        <v/>
      </c>
      <c r="AE61" s="232">
        <f>SUM(AE12:AE60)</f>
        <v>0</v>
      </c>
      <c r="AF61" s="232">
        <f>SUM(AF12:AF60)</f>
        <v>0</v>
      </c>
      <c r="AG61" s="265">
        <f t="shared" si="14"/>
        <v>0</v>
      </c>
      <c r="AH61" s="230" t="str">
        <f t="shared" si="15"/>
        <v/>
      </c>
      <c r="AI61" s="232">
        <f>SUM(AI12:AI60)</f>
        <v>0</v>
      </c>
      <c r="AJ61" s="232">
        <f>SUM(AJ12:AJ60)</f>
        <v>0</v>
      </c>
      <c r="AK61" s="265">
        <f t="shared" si="16"/>
        <v>0</v>
      </c>
      <c r="AL61" s="230" t="str">
        <f t="shared" si="17"/>
        <v/>
      </c>
      <c r="AM61" s="232">
        <f>SUM(AM12:AM60)</f>
        <v>0</v>
      </c>
      <c r="AN61" s="232">
        <f>SUM(AN12:AN60)</f>
        <v>0</v>
      </c>
      <c r="AO61" s="265">
        <f t="shared" si="18"/>
        <v>0</v>
      </c>
      <c r="AP61" s="230" t="str">
        <f t="shared" si="19"/>
        <v/>
      </c>
      <c r="AQ61" s="232">
        <f>SUM(AQ12:AQ60)</f>
        <v>0</v>
      </c>
      <c r="AR61" s="232">
        <f>SUM(AR12:AR60)</f>
        <v>0</v>
      </c>
      <c r="AS61" s="265">
        <f t="shared" si="20"/>
        <v>0</v>
      </c>
      <c r="AT61" s="230" t="str">
        <f t="shared" si="21"/>
        <v/>
      </c>
      <c r="AU61" s="232">
        <f>SUM(AU12:AU60)</f>
        <v>0</v>
      </c>
      <c r="AV61" s="232">
        <f>SUM(AV12:AV60)</f>
        <v>0</v>
      </c>
      <c r="AW61" s="265">
        <f t="shared" si="22"/>
        <v>0</v>
      </c>
      <c r="AX61" s="230" t="str">
        <f t="shared" si="23"/>
        <v/>
      </c>
      <c r="AY61" s="232">
        <f>SUM(AY12:AY60)</f>
        <v>0</v>
      </c>
      <c r="AZ61" s="232">
        <f>SUM(AZ12:AZ60)</f>
        <v>0</v>
      </c>
      <c r="BA61" s="265">
        <f t="shared" si="24"/>
        <v>0</v>
      </c>
      <c r="BB61" s="230" t="str">
        <f t="shared" si="25"/>
        <v/>
      </c>
      <c r="BC61" s="232">
        <f>SUM(BC12:BC60)</f>
        <v>0</v>
      </c>
      <c r="BD61" s="232">
        <f>SUM(BD12:BD60)</f>
        <v>0</v>
      </c>
      <c r="BE61" s="265">
        <f>BC61-BD61</f>
        <v>0</v>
      </c>
      <c r="BF61" s="230" t="str">
        <f>IF(BD61&lt;&gt;0,BE61/BD61,"")</f>
        <v/>
      </c>
      <c r="BG61" s="232">
        <f>SUM(BG12:BG60)</f>
        <v>0</v>
      </c>
      <c r="BH61" s="232">
        <f>SUM(BH12:BH60)</f>
        <v>0</v>
      </c>
      <c r="BI61" s="265">
        <f t="shared" si="27"/>
        <v>0</v>
      </c>
      <c r="BJ61" s="230" t="str">
        <f t="shared" si="28"/>
        <v/>
      </c>
      <c r="BK61" s="232">
        <f>SUM(BK12:BK60)</f>
        <v>0</v>
      </c>
      <c r="BL61" s="232">
        <f>SUM(BL12:BL60)</f>
        <v>0</v>
      </c>
      <c r="BM61" s="265">
        <f t="shared" si="29"/>
        <v>0</v>
      </c>
      <c r="BN61" s="230" t="str">
        <f t="shared" si="30"/>
        <v/>
      </c>
      <c r="BO61" s="232">
        <f>SUM(BO12:BO60)</f>
        <v>0</v>
      </c>
      <c r="BP61" s="232">
        <f>SUM(BP12:BP60)</f>
        <v>0</v>
      </c>
      <c r="BQ61" s="265">
        <f t="shared" si="31"/>
        <v>0</v>
      </c>
      <c r="BR61" s="230" t="str">
        <f t="shared" si="32"/>
        <v/>
      </c>
      <c r="BS61" s="232">
        <f>SUM(BS12:BS60)</f>
        <v>0</v>
      </c>
      <c r="BT61" s="232">
        <f>SUM(BT12:BT60)</f>
        <v>0</v>
      </c>
      <c r="BU61" s="265">
        <f t="shared" si="33"/>
        <v>0</v>
      </c>
      <c r="BV61" s="230" t="str">
        <f t="shared" si="34"/>
        <v/>
      </c>
      <c r="BW61" s="232">
        <f>SUM(BW12:BW60)</f>
        <v>0</v>
      </c>
      <c r="BX61" s="232">
        <f>SUM(BX12:BX60)</f>
        <v>0</v>
      </c>
      <c r="BY61" s="265">
        <f t="shared" si="35"/>
        <v>0</v>
      </c>
      <c r="BZ61" s="230" t="str">
        <f t="shared" si="36"/>
        <v/>
      </c>
      <c r="CA61" s="232">
        <f>SUM(CA12:CA60)</f>
        <v>0</v>
      </c>
      <c r="CB61" s="232">
        <f>SUM(CB12:CB60)</f>
        <v>0</v>
      </c>
      <c r="CC61" s="265">
        <f t="shared" si="39"/>
        <v>0</v>
      </c>
      <c r="CD61" s="230" t="str">
        <f t="shared" si="40"/>
        <v/>
      </c>
    </row>
    <row r="62" spans="1:82" ht="20.100000000000001" customHeight="1" x14ac:dyDescent="0.2">
      <c r="A62" s="91"/>
      <c r="B62" s="92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</row>
    <row r="63" spans="1:82" ht="20.100000000000001" customHeight="1" x14ac:dyDescent="0.25">
      <c r="A63" s="93"/>
      <c r="B63" s="94" t="s">
        <v>147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</row>
    <row r="64" spans="1:82" ht="20.100000000000001" customHeight="1" x14ac:dyDescent="0.2">
      <c r="A64" s="33">
        <v>51</v>
      </c>
      <c r="B64" s="30" t="s">
        <v>148</v>
      </c>
      <c r="C64" s="198" t="str">
        <f>'SCH B2 &amp; B3'!C64</f>
        <v xml:space="preserve"> </v>
      </c>
      <c r="D64" s="264">
        <f>'SCH B2 &amp; B3 (prior yr)'!C64</f>
        <v>0</v>
      </c>
      <c r="E64" s="265" t="e">
        <f>C64-D64</f>
        <v>#VALUE!</v>
      </c>
      <c r="F64" s="230" t="str">
        <f>IF(D64&lt;&gt;0,E64/D64,"")</f>
        <v/>
      </c>
      <c r="G64" s="198" t="str">
        <f>'SCH B2 &amp; B3'!D64</f>
        <v xml:space="preserve"> </v>
      </c>
      <c r="H64" s="264">
        <f>'SCH B2 &amp; B3 (prior yr)'!D64</f>
        <v>0</v>
      </c>
      <c r="I64" s="265" t="e">
        <f>G64-H64</f>
        <v>#VALUE!</v>
      </c>
      <c r="J64" s="230" t="str">
        <f>IF(H64&lt;&gt;0,I64/H64,"")</f>
        <v/>
      </c>
      <c r="K64" s="198" t="str">
        <f>'SCH B2 &amp; B3'!E64</f>
        <v xml:space="preserve"> </v>
      </c>
      <c r="L64" s="264">
        <f>'SCH B2 &amp; B3 (prior yr)'!E64</f>
        <v>0</v>
      </c>
      <c r="M64" s="265" t="e">
        <f>K64-L64</f>
        <v>#VALUE!</v>
      </c>
      <c r="N64" s="230" t="str">
        <f>IF(L64&lt;&gt;0,M64/L64,"")</f>
        <v/>
      </c>
      <c r="O64" s="198" t="str">
        <f>'SCH B2 &amp; B3'!F64</f>
        <v xml:space="preserve"> </v>
      </c>
      <c r="P64" s="264">
        <f>'SCH B2 &amp; B3 (prior yr)'!F64</f>
        <v>0</v>
      </c>
      <c r="Q64" s="265" t="e">
        <f>O64-P64</f>
        <v>#VALUE!</v>
      </c>
      <c r="R64" s="230" t="str">
        <f>IF(P64&lt;&gt;0,Q64/P64,"")</f>
        <v/>
      </c>
      <c r="S64" s="198" t="str">
        <f>'SCH B2 &amp; B3'!G64</f>
        <v xml:space="preserve"> </v>
      </c>
      <c r="T64" s="264">
        <f>'SCH B2 &amp; B3 (prior yr)'!G64</f>
        <v>0</v>
      </c>
      <c r="U64" s="265" t="e">
        <f>S64-T64</f>
        <v>#VALUE!</v>
      </c>
      <c r="V64" s="230" t="str">
        <f>IF(T64&lt;&gt;0,U64/T64,"")</f>
        <v/>
      </c>
      <c r="W64" s="198" t="str">
        <f>'SCH B2 &amp; B3'!H64</f>
        <v xml:space="preserve"> </v>
      </c>
      <c r="X64" s="264">
        <f>'SCH B2 &amp; B3 (prior yr)'!H64</f>
        <v>0</v>
      </c>
      <c r="Y64" s="265" t="e">
        <f>W64-X64</f>
        <v>#VALUE!</v>
      </c>
      <c r="Z64" s="230" t="str">
        <f>IF(X64&lt;&gt;0,Y64/X64,"")</f>
        <v/>
      </c>
      <c r="AA64" s="198" t="str">
        <f>'SCH B2 &amp; B3'!I64</f>
        <v xml:space="preserve"> </v>
      </c>
      <c r="AB64" s="264">
        <f>'SCH B2 &amp; B3 (prior yr)'!I64</f>
        <v>0</v>
      </c>
      <c r="AC64" s="265" t="e">
        <f>AA64-AB64</f>
        <v>#VALUE!</v>
      </c>
      <c r="AD64" s="230" t="str">
        <f>IF(AB64&lt;&gt;0,AC64/AB64,"")</f>
        <v/>
      </c>
      <c r="AE64" s="198" t="str">
        <f>'SCH B2 &amp; B3'!J64</f>
        <v xml:space="preserve"> </v>
      </c>
      <c r="AF64" s="264">
        <f>'SCH B2 &amp; B3 (prior yr)'!J64</f>
        <v>0</v>
      </c>
      <c r="AG64" s="265" t="e">
        <f>AE64-AF64</f>
        <v>#VALUE!</v>
      </c>
      <c r="AH64" s="230" t="str">
        <f>IF(AF64&lt;&gt;0,AG64/AF64,"")</f>
        <v/>
      </c>
      <c r="AI64" s="264" t="str">
        <f>'SCH B2 &amp; B3'!K64</f>
        <v xml:space="preserve"> </v>
      </c>
      <c r="AJ64" s="264">
        <f>'SCH B2 &amp; B3 (prior yr)'!K64</f>
        <v>0</v>
      </c>
      <c r="AK64" s="265" t="e">
        <f>AI64-AJ64</f>
        <v>#VALUE!</v>
      </c>
      <c r="AL64" s="230" t="str">
        <f>IF(AJ64&lt;&gt;0,AK64/AJ64,"")</f>
        <v/>
      </c>
      <c r="AM64" s="198" t="str">
        <f>'SCH B2 &amp; B3'!L64</f>
        <v xml:space="preserve"> </v>
      </c>
      <c r="AN64" s="264">
        <f>'SCH B2 &amp; B3 (prior yr)'!L64</f>
        <v>0</v>
      </c>
      <c r="AO64" s="265" t="e">
        <f>AM64-AN64</f>
        <v>#VALUE!</v>
      </c>
      <c r="AP64" s="230" t="str">
        <f>IF(AN64&lt;&gt;0,AO64/AN64,"")</f>
        <v/>
      </c>
      <c r="AQ64" s="198" t="str">
        <f>'SCH B2 &amp; B3'!M64</f>
        <v xml:space="preserve"> </v>
      </c>
      <c r="AR64" s="264">
        <f>'SCH B2 &amp; B3 (prior yr)'!M64</f>
        <v>0</v>
      </c>
      <c r="AS64" s="265" t="e">
        <f>AQ64-AR64</f>
        <v>#VALUE!</v>
      </c>
      <c r="AT64" s="230" t="str">
        <f>IF(AR64&lt;&gt;0,AS64/AR64,"")</f>
        <v/>
      </c>
      <c r="AU64" s="198" t="str">
        <f>'SCH B2 &amp; B3'!N64</f>
        <v xml:space="preserve"> </v>
      </c>
      <c r="AV64" s="264">
        <f>'SCH B2 &amp; B3 (prior yr)'!N64</f>
        <v>0</v>
      </c>
      <c r="AW64" s="265" t="e">
        <f>AU64-AV64</f>
        <v>#VALUE!</v>
      </c>
      <c r="AX64" s="230" t="str">
        <f>IF(AV64&lt;&gt;0,AW64/AV64,"")</f>
        <v/>
      </c>
      <c r="AY64" s="198" t="str">
        <f>'SCH B2 &amp; B3'!O64</f>
        <v xml:space="preserve"> </v>
      </c>
      <c r="AZ64" s="264">
        <f>'SCH B2 &amp; B3 (prior yr)'!O64</f>
        <v>0</v>
      </c>
      <c r="BA64" s="265" t="e">
        <f>AY64-AZ64</f>
        <v>#VALUE!</v>
      </c>
      <c r="BB64" s="230" t="str">
        <f>IF(AZ64&lt;&gt;0,BA64/AZ64,"")</f>
        <v/>
      </c>
      <c r="BC64" s="266" t="e">
        <f t="shared" ref="BC64:BD68" si="44">AQ64+AU64+AY64</f>
        <v>#VALUE!</v>
      </c>
      <c r="BD64" s="266">
        <f t="shared" si="44"/>
        <v>0</v>
      </c>
      <c r="BE64" s="266" t="e">
        <f>BC64-BD64</f>
        <v>#VALUE!</v>
      </c>
      <c r="BF64" s="230" t="str">
        <f>IF(BD64&lt;&gt;0,BE64/BD64,"")</f>
        <v/>
      </c>
      <c r="BG64" s="198">
        <f>'SCH B2 &amp; B3'!P64</f>
        <v>0</v>
      </c>
      <c r="BH64" s="264">
        <f>'SCH B2 &amp; B3 (prior yr)'!P64</f>
        <v>0</v>
      </c>
      <c r="BI64" s="265">
        <f>BG64-BH64</f>
        <v>0</v>
      </c>
      <c r="BJ64" s="230" t="str">
        <f>IF(BH64&lt;&gt;0,BI64/BH64,"")</f>
        <v/>
      </c>
      <c r="BK64" s="198" t="str">
        <f>'SCH B2 &amp; B3'!Q64</f>
        <v xml:space="preserve"> </v>
      </c>
      <c r="BL64" s="264">
        <f>'SCH B2 &amp; B3 (prior yr)'!Q64</f>
        <v>0</v>
      </c>
      <c r="BM64" s="265" t="e">
        <f>BK64-BL64</f>
        <v>#VALUE!</v>
      </c>
      <c r="BN64" s="230" t="str">
        <f>IF(BL64&lt;&gt;0,BM64/BL64,"")</f>
        <v/>
      </c>
      <c r="BO64" s="198" t="str">
        <f>'SCH B2 &amp; B3'!R64</f>
        <v xml:space="preserve"> </v>
      </c>
      <c r="BP64" s="264">
        <f>'SCH B2 &amp; B3 (prior yr)'!R64</f>
        <v>0</v>
      </c>
      <c r="BQ64" s="265" t="e">
        <f>BO64-BP64</f>
        <v>#VALUE!</v>
      </c>
      <c r="BR64" s="230" t="str">
        <f>IF(BP64&lt;&gt;0,BQ64/BP64,"")</f>
        <v/>
      </c>
      <c r="BS64" s="198" t="str">
        <f>'SCH B2 &amp; B3'!S64</f>
        <v xml:space="preserve"> </v>
      </c>
      <c r="BT64" s="264">
        <f>'SCH B2 &amp; B3 (prior yr)'!S64</f>
        <v>0</v>
      </c>
      <c r="BU64" s="265" t="e">
        <f>BS64-BT64</f>
        <v>#VALUE!</v>
      </c>
      <c r="BV64" s="230" t="str">
        <f>IF(BT64&lt;&gt;0,BU64/BT64,"")</f>
        <v/>
      </c>
      <c r="BW64" s="198" t="str">
        <f>'SCH B2 &amp; B3'!T64</f>
        <v xml:space="preserve"> </v>
      </c>
      <c r="BX64" s="264">
        <f>'SCH B2 &amp; B3 (prior yr)'!T64</f>
        <v>0</v>
      </c>
      <c r="BY64" s="265" t="e">
        <f>BW64-BX64</f>
        <v>#VALUE!</v>
      </c>
      <c r="BZ64" s="230" t="str">
        <f>IF(BX64&lt;&gt;0,BY64/BX64,"")</f>
        <v/>
      </c>
      <c r="CA64" s="232" t="e">
        <f t="shared" ref="CA64:CB68" si="45">C64+G64+K64+O64+S64+W64+AA64+AE64+AI64+AM64+AQ64+AU64+AY64+BG64+BK64+BO64+BS64+BW64</f>
        <v>#VALUE!</v>
      </c>
      <c r="CB64" s="232">
        <f t="shared" si="45"/>
        <v>0</v>
      </c>
      <c r="CC64" s="265" t="e">
        <f>CA64-CB64</f>
        <v>#VALUE!</v>
      </c>
      <c r="CD64" s="230" t="str">
        <f>IF(CB64&lt;&gt;0,CC64/CB64,"")</f>
        <v/>
      </c>
    </row>
    <row r="65" spans="1:82" ht="20.100000000000001" customHeight="1" x14ac:dyDescent="0.2">
      <c r="A65" s="33">
        <v>52</v>
      </c>
      <c r="B65" s="30" t="s">
        <v>235</v>
      </c>
      <c r="C65" s="198">
        <f>'SCH B2 &amp; B3'!C65</f>
        <v>0</v>
      </c>
      <c r="D65" s="264">
        <f>'SCH B2 &amp; B3 (prior yr)'!C65</f>
        <v>0</v>
      </c>
      <c r="E65" s="265">
        <f>C65-D65</f>
        <v>0</v>
      </c>
      <c r="F65" s="230" t="str">
        <f>IF(D65&lt;&gt;0,E65/D65,"")</f>
        <v/>
      </c>
      <c r="G65" s="198">
        <f>'SCH B2 &amp; B3'!D65</f>
        <v>0</v>
      </c>
      <c r="H65" s="264">
        <f>'SCH B2 &amp; B3 (prior yr)'!D65</f>
        <v>0</v>
      </c>
      <c r="I65" s="265">
        <f>G65-H65</f>
        <v>0</v>
      </c>
      <c r="J65" s="230" t="str">
        <f>IF(H65&lt;&gt;0,I65/H65,"")</f>
        <v/>
      </c>
      <c r="K65" s="198">
        <f>'SCH B2 &amp; B3'!E65</f>
        <v>0</v>
      </c>
      <c r="L65" s="264">
        <f>'SCH B2 &amp; B3 (prior yr)'!E65</f>
        <v>0</v>
      </c>
      <c r="M65" s="265">
        <f>K65-L65</f>
        <v>0</v>
      </c>
      <c r="N65" s="230" t="str">
        <f>IF(L65&lt;&gt;0,M65/L65,"")</f>
        <v/>
      </c>
      <c r="O65" s="198">
        <f>'SCH B2 &amp; B3'!F65</f>
        <v>0</v>
      </c>
      <c r="P65" s="264">
        <f>'SCH B2 &amp; B3 (prior yr)'!F65</f>
        <v>0</v>
      </c>
      <c r="Q65" s="265">
        <f>O65-P65</f>
        <v>0</v>
      </c>
      <c r="R65" s="230" t="str">
        <f>IF(P65&lt;&gt;0,Q65/P65,"")</f>
        <v/>
      </c>
      <c r="S65" s="198">
        <f>'SCH B2 &amp; B3'!G65</f>
        <v>0</v>
      </c>
      <c r="T65" s="264">
        <f>'SCH B2 &amp; B3 (prior yr)'!G65</f>
        <v>0</v>
      </c>
      <c r="U65" s="265">
        <f>S65-T65</f>
        <v>0</v>
      </c>
      <c r="V65" s="230" t="str">
        <f>IF(T65&lt;&gt;0,U65/T65,"")</f>
        <v/>
      </c>
      <c r="W65" s="198">
        <f>'SCH B2 &amp; B3'!H65</f>
        <v>0</v>
      </c>
      <c r="X65" s="264">
        <f>'SCH B2 &amp; B3 (prior yr)'!H65</f>
        <v>0</v>
      </c>
      <c r="Y65" s="265">
        <f>W65-X65</f>
        <v>0</v>
      </c>
      <c r="Z65" s="230" t="str">
        <f>IF(X65&lt;&gt;0,Y65/X65,"")</f>
        <v/>
      </c>
      <c r="AA65" s="198">
        <f>'SCH B2 &amp; B3'!I65</f>
        <v>0</v>
      </c>
      <c r="AB65" s="264">
        <f>'SCH B2 &amp; B3 (prior yr)'!I65</f>
        <v>0</v>
      </c>
      <c r="AC65" s="265">
        <f>AA65-AB65</f>
        <v>0</v>
      </c>
      <c r="AD65" s="230" t="str">
        <f>IF(AB65&lt;&gt;0,AC65/AB65,"")</f>
        <v/>
      </c>
      <c r="AE65" s="198">
        <f>'SCH B2 &amp; B3'!J65</f>
        <v>0</v>
      </c>
      <c r="AF65" s="264">
        <f>'SCH B2 &amp; B3 (prior yr)'!J65</f>
        <v>0</v>
      </c>
      <c r="AG65" s="265">
        <f>AE65-AF65</f>
        <v>0</v>
      </c>
      <c r="AH65" s="230" t="str">
        <f>IF(AF65&lt;&gt;0,AG65/AF65,"")</f>
        <v/>
      </c>
      <c r="AI65" s="264">
        <f>'SCH B2 &amp; B3'!K65</f>
        <v>0</v>
      </c>
      <c r="AJ65" s="264">
        <f>'SCH B2 &amp; B3 (prior yr)'!K65</f>
        <v>0</v>
      </c>
      <c r="AK65" s="265">
        <f>AI65-AJ65</f>
        <v>0</v>
      </c>
      <c r="AL65" s="230" t="str">
        <f>IF(AJ65&lt;&gt;0,AK65/AJ65,"")</f>
        <v/>
      </c>
      <c r="AM65" s="198">
        <f>'SCH B2 &amp; B3'!L65</f>
        <v>0</v>
      </c>
      <c r="AN65" s="264">
        <f>'SCH B2 &amp; B3 (prior yr)'!L65</f>
        <v>0</v>
      </c>
      <c r="AO65" s="265">
        <f>AM65-AN65</f>
        <v>0</v>
      </c>
      <c r="AP65" s="230" t="str">
        <f>IF(AN65&lt;&gt;0,AO65/AN65,"")</f>
        <v/>
      </c>
      <c r="AQ65" s="198">
        <f>'SCH B2 &amp; B3'!M65</f>
        <v>0</v>
      </c>
      <c r="AR65" s="264">
        <f>'SCH B2 &amp; B3 (prior yr)'!M65</f>
        <v>0</v>
      </c>
      <c r="AS65" s="265">
        <f>AQ65-AR65</f>
        <v>0</v>
      </c>
      <c r="AT65" s="230" t="str">
        <f>IF(AR65&lt;&gt;0,AS65/AR65,"")</f>
        <v/>
      </c>
      <c r="AU65" s="198">
        <f>'SCH B2 &amp; B3'!N65</f>
        <v>0</v>
      </c>
      <c r="AV65" s="264">
        <f>'SCH B2 &amp; B3 (prior yr)'!N65</f>
        <v>0</v>
      </c>
      <c r="AW65" s="265">
        <f>AU65-AV65</f>
        <v>0</v>
      </c>
      <c r="AX65" s="230" t="str">
        <f>IF(AV65&lt;&gt;0,AW65/AV65,"")</f>
        <v/>
      </c>
      <c r="AY65" s="198">
        <f>'SCH B2 &amp; B3'!O65</f>
        <v>0</v>
      </c>
      <c r="AZ65" s="264">
        <f>'SCH B2 &amp; B3 (prior yr)'!O65</f>
        <v>0</v>
      </c>
      <c r="BA65" s="265">
        <f>AY65-AZ65</f>
        <v>0</v>
      </c>
      <c r="BB65" s="230" t="str">
        <f>IF(AZ65&lt;&gt;0,BA65/AZ65,"")</f>
        <v/>
      </c>
      <c r="BC65" s="266">
        <f t="shared" si="44"/>
        <v>0</v>
      </c>
      <c r="BD65" s="266">
        <f t="shared" si="44"/>
        <v>0</v>
      </c>
      <c r="BE65" s="266">
        <f>BC65-BD65</f>
        <v>0</v>
      </c>
      <c r="BF65" s="230" t="str">
        <f>IF(BD65&lt;&gt;0,BE65/BD65,"")</f>
        <v/>
      </c>
      <c r="BG65" s="139"/>
      <c r="BH65" s="139"/>
      <c r="BI65" s="265">
        <f>BG65-BH65</f>
        <v>0</v>
      </c>
      <c r="BJ65" s="230" t="str">
        <f>IF(BH65&lt;&gt;0,BI65/BH65,"")</f>
        <v/>
      </c>
      <c r="BK65" s="198">
        <f>'SCH B2 &amp; B3'!Q65</f>
        <v>0</v>
      </c>
      <c r="BL65" s="264">
        <f>'SCH B2 &amp; B3 (prior yr)'!Q65</f>
        <v>0</v>
      </c>
      <c r="BM65" s="265">
        <f>BK65-BL65</f>
        <v>0</v>
      </c>
      <c r="BN65" s="230" t="str">
        <f>IF(BL65&lt;&gt;0,BM65/BL65,"")</f>
        <v/>
      </c>
      <c r="BO65" s="198">
        <f>'SCH B2 &amp; B3'!R65</f>
        <v>0</v>
      </c>
      <c r="BP65" s="264">
        <f>'SCH B2 &amp; B3 (prior yr)'!R65</f>
        <v>0</v>
      </c>
      <c r="BQ65" s="265">
        <f>BO65-BP65</f>
        <v>0</v>
      </c>
      <c r="BR65" s="230" t="str">
        <f>IF(BP65&lt;&gt;0,BQ65/BP65,"")</f>
        <v/>
      </c>
      <c r="BS65" s="198">
        <f>'SCH B2 &amp; B3'!S65</f>
        <v>0</v>
      </c>
      <c r="BT65" s="264">
        <f>'SCH B2 &amp; B3 (prior yr)'!S65</f>
        <v>0</v>
      </c>
      <c r="BU65" s="265">
        <f>BS65-BT65</f>
        <v>0</v>
      </c>
      <c r="BV65" s="230" t="str">
        <f>IF(BT65&lt;&gt;0,BU65/BT65,"")</f>
        <v/>
      </c>
      <c r="BW65" s="198">
        <f>'SCH B2 &amp; B3'!T65</f>
        <v>0</v>
      </c>
      <c r="BX65" s="264">
        <f>'SCH B2 &amp; B3 (prior yr)'!T65</f>
        <v>0</v>
      </c>
      <c r="BY65" s="265">
        <f>BW65-BX65</f>
        <v>0</v>
      </c>
      <c r="BZ65" s="230" t="str">
        <f>IF(BX65&lt;&gt;0,BY65/BX65,"")</f>
        <v/>
      </c>
      <c r="CA65" s="232">
        <f t="shared" si="45"/>
        <v>0</v>
      </c>
      <c r="CB65" s="232">
        <f t="shared" si="45"/>
        <v>0</v>
      </c>
      <c r="CC65" s="265">
        <f>CA65-CB65</f>
        <v>0</v>
      </c>
      <c r="CD65" s="230" t="str">
        <f>IF(CB65&lt;&gt;0,CC65/CB65,"")</f>
        <v/>
      </c>
    </row>
    <row r="66" spans="1:82" ht="20.100000000000001" customHeight="1" x14ac:dyDescent="0.2">
      <c r="A66" s="33">
        <v>53</v>
      </c>
      <c r="B66" s="30" t="s">
        <v>149</v>
      </c>
      <c r="C66" s="198">
        <f>'SCH B2 &amp; B3'!C66</f>
        <v>0</v>
      </c>
      <c r="D66" s="264">
        <f>'SCH B2 &amp; B3 (prior yr)'!C66</f>
        <v>0</v>
      </c>
      <c r="E66" s="265">
        <f>C66-D66</f>
        <v>0</v>
      </c>
      <c r="F66" s="230" t="str">
        <f>IF(D66&lt;&gt;0,E66/D66,"")</f>
        <v/>
      </c>
      <c r="G66" s="198">
        <f>'SCH B2 &amp; B3'!D66</f>
        <v>0</v>
      </c>
      <c r="H66" s="264">
        <f>'SCH B2 &amp; B3 (prior yr)'!D66</f>
        <v>0</v>
      </c>
      <c r="I66" s="265">
        <f>G66-H66</f>
        <v>0</v>
      </c>
      <c r="J66" s="230" t="str">
        <f>IF(H66&lt;&gt;0,I66/H66,"")</f>
        <v/>
      </c>
      <c r="K66" s="198">
        <f>'SCH B2 &amp; B3'!E66</f>
        <v>0</v>
      </c>
      <c r="L66" s="264">
        <f>'SCH B2 &amp; B3 (prior yr)'!E66</f>
        <v>0</v>
      </c>
      <c r="M66" s="265">
        <f>K66-L66</f>
        <v>0</v>
      </c>
      <c r="N66" s="230" t="str">
        <f>IF(L66&lt;&gt;0,M66/L66,"")</f>
        <v/>
      </c>
      <c r="O66" s="198">
        <f>'SCH B2 &amp; B3'!F66</f>
        <v>0</v>
      </c>
      <c r="P66" s="264">
        <f>'SCH B2 &amp; B3 (prior yr)'!F66</f>
        <v>0</v>
      </c>
      <c r="Q66" s="265">
        <f>O66-P66</f>
        <v>0</v>
      </c>
      <c r="R66" s="230" t="str">
        <f>IF(P66&lt;&gt;0,Q66/P66,"")</f>
        <v/>
      </c>
      <c r="S66" s="198">
        <f>'SCH B2 &amp; B3'!G66</f>
        <v>0</v>
      </c>
      <c r="T66" s="264">
        <f>'SCH B2 &amp; B3 (prior yr)'!G66</f>
        <v>0</v>
      </c>
      <c r="U66" s="265">
        <f>S66-T66</f>
        <v>0</v>
      </c>
      <c r="V66" s="230" t="str">
        <f>IF(T66&lt;&gt;0,U66/T66,"")</f>
        <v/>
      </c>
      <c r="W66" s="198">
        <f>'SCH B2 &amp; B3'!H66</f>
        <v>0</v>
      </c>
      <c r="X66" s="264">
        <f>'SCH B2 &amp; B3 (prior yr)'!H66</f>
        <v>0</v>
      </c>
      <c r="Y66" s="265">
        <f>W66-X66</f>
        <v>0</v>
      </c>
      <c r="Z66" s="230" t="str">
        <f>IF(X66&lt;&gt;0,Y66/X66,"")</f>
        <v/>
      </c>
      <c r="AA66" s="198">
        <f>'SCH B2 &amp; B3'!I66</f>
        <v>0</v>
      </c>
      <c r="AB66" s="264">
        <f>'SCH B2 &amp; B3 (prior yr)'!I66</f>
        <v>0</v>
      </c>
      <c r="AC66" s="265">
        <f>AA66-AB66</f>
        <v>0</v>
      </c>
      <c r="AD66" s="230" t="str">
        <f>IF(AB66&lt;&gt;0,AC66/AB66,"")</f>
        <v/>
      </c>
      <c r="AE66" s="198">
        <f>'SCH B2 &amp; B3'!J66</f>
        <v>0</v>
      </c>
      <c r="AF66" s="264">
        <f>'SCH B2 &amp; B3 (prior yr)'!J66</f>
        <v>0</v>
      </c>
      <c r="AG66" s="265">
        <f>AE66-AF66</f>
        <v>0</v>
      </c>
      <c r="AH66" s="230" t="str">
        <f>IF(AF66&lt;&gt;0,AG66/AF66,"")</f>
        <v/>
      </c>
      <c r="AI66" s="264">
        <f>'SCH B2 &amp; B3'!K66</f>
        <v>0</v>
      </c>
      <c r="AJ66" s="264">
        <f>'SCH B2 &amp; B3 (prior yr)'!K66</f>
        <v>0</v>
      </c>
      <c r="AK66" s="265">
        <f>AI66-AJ66</f>
        <v>0</v>
      </c>
      <c r="AL66" s="230" t="str">
        <f>IF(AJ66&lt;&gt;0,AK66/AJ66,"")</f>
        <v/>
      </c>
      <c r="AM66" s="198">
        <f>'SCH B2 &amp; B3'!L66</f>
        <v>0</v>
      </c>
      <c r="AN66" s="264">
        <f>'SCH B2 &amp; B3 (prior yr)'!L66</f>
        <v>0</v>
      </c>
      <c r="AO66" s="265">
        <f>AM66-AN66</f>
        <v>0</v>
      </c>
      <c r="AP66" s="230" t="str">
        <f>IF(AN66&lt;&gt;0,AO66/AN66,"")</f>
        <v/>
      </c>
      <c r="AQ66" s="198">
        <f>'SCH B2 &amp; B3'!M66</f>
        <v>0</v>
      </c>
      <c r="AR66" s="264">
        <f>'SCH B2 &amp; B3 (prior yr)'!M66</f>
        <v>0</v>
      </c>
      <c r="AS66" s="265">
        <f>AQ66-AR66</f>
        <v>0</v>
      </c>
      <c r="AT66" s="230" t="str">
        <f>IF(AR66&lt;&gt;0,AS66/AR66,"")</f>
        <v/>
      </c>
      <c r="AU66" s="198">
        <f>'SCH B2 &amp; B3'!N66</f>
        <v>0</v>
      </c>
      <c r="AV66" s="264">
        <f>'SCH B2 &amp; B3 (prior yr)'!N66</f>
        <v>0</v>
      </c>
      <c r="AW66" s="265">
        <f>AU66-AV66</f>
        <v>0</v>
      </c>
      <c r="AX66" s="230" t="str">
        <f>IF(AV66&lt;&gt;0,AW66/AV66,"")</f>
        <v/>
      </c>
      <c r="AY66" s="198">
        <f>'SCH B2 &amp; B3'!O66</f>
        <v>0</v>
      </c>
      <c r="AZ66" s="264">
        <f>'SCH B2 &amp; B3 (prior yr)'!O66</f>
        <v>0</v>
      </c>
      <c r="BA66" s="265">
        <f>AY66-AZ66</f>
        <v>0</v>
      </c>
      <c r="BB66" s="230" t="str">
        <f>IF(AZ66&lt;&gt;0,BA66/AZ66,"")</f>
        <v/>
      </c>
      <c r="BC66" s="266">
        <f t="shared" si="44"/>
        <v>0</v>
      </c>
      <c r="BD66" s="266">
        <f t="shared" si="44"/>
        <v>0</v>
      </c>
      <c r="BE66" s="266">
        <f>BC66-BD66</f>
        <v>0</v>
      </c>
      <c r="BF66" s="230" t="str">
        <f>IF(BD66&lt;&gt;0,BE66/BD66,"")</f>
        <v/>
      </c>
      <c r="BG66" s="139"/>
      <c r="BH66" s="139"/>
      <c r="BI66" s="265">
        <f>BG66-BH66</f>
        <v>0</v>
      </c>
      <c r="BJ66" s="230" t="str">
        <f>IF(BH66&lt;&gt;0,BI66/BH66,"")</f>
        <v/>
      </c>
      <c r="BK66" s="139"/>
      <c r="BL66" s="139"/>
      <c r="BM66" s="265">
        <f>BK66-BL66</f>
        <v>0</v>
      </c>
      <c r="BN66" s="230" t="str">
        <f>IF(BL66&lt;&gt;0,BM66/BL66,"")</f>
        <v/>
      </c>
      <c r="BO66" s="198">
        <f>'SCH B2 &amp; B3'!R66</f>
        <v>0</v>
      </c>
      <c r="BP66" s="264">
        <f>'SCH B2 &amp; B3 (prior yr)'!R66</f>
        <v>0</v>
      </c>
      <c r="BQ66" s="265">
        <f>BO66-BP66</f>
        <v>0</v>
      </c>
      <c r="BR66" s="230" t="str">
        <f>IF(BP66&lt;&gt;0,BQ66/BP66,"")</f>
        <v/>
      </c>
      <c r="BS66" s="198">
        <f>'SCH B2 &amp; B3'!S66</f>
        <v>0</v>
      </c>
      <c r="BT66" s="264">
        <f>'SCH B2 &amp; B3 (prior yr)'!S66</f>
        <v>0</v>
      </c>
      <c r="BU66" s="265">
        <f>BS66-BT66</f>
        <v>0</v>
      </c>
      <c r="BV66" s="230" t="str">
        <f>IF(BT66&lt;&gt;0,BU66/BT66,"")</f>
        <v/>
      </c>
      <c r="BW66" s="198">
        <f>'SCH B2 &amp; B3'!T66</f>
        <v>0</v>
      </c>
      <c r="BX66" s="264">
        <f>'SCH B2 &amp; B3 (prior yr)'!T66</f>
        <v>0</v>
      </c>
      <c r="BY66" s="265">
        <f>BW66-BX66</f>
        <v>0</v>
      </c>
      <c r="BZ66" s="230" t="str">
        <f>IF(BX66&lt;&gt;0,BY66/BX66,"")</f>
        <v/>
      </c>
      <c r="CA66" s="232">
        <f t="shared" si="45"/>
        <v>0</v>
      </c>
      <c r="CB66" s="232">
        <f t="shared" si="45"/>
        <v>0</v>
      </c>
      <c r="CC66" s="265">
        <f>CA66-CB66</f>
        <v>0</v>
      </c>
      <c r="CD66" s="230" t="str">
        <f>IF(CB66&lt;&gt;0,CC66/CB66,"")</f>
        <v/>
      </c>
    </row>
    <row r="67" spans="1:82" ht="20.100000000000001" customHeight="1" x14ac:dyDescent="0.2">
      <c r="A67" s="33">
        <v>54</v>
      </c>
      <c r="B67" s="30" t="s">
        <v>236</v>
      </c>
      <c r="C67" s="198">
        <f>'SCH B2 &amp; B3'!C67</f>
        <v>0</v>
      </c>
      <c r="D67" s="264">
        <f>'SCH B2 &amp; B3 (prior yr)'!C67</f>
        <v>0</v>
      </c>
      <c r="E67" s="265">
        <f>C67-D67</f>
        <v>0</v>
      </c>
      <c r="F67" s="230" t="str">
        <f>IF(D67&lt;&gt;0,E67/D67,"")</f>
        <v/>
      </c>
      <c r="G67" s="198">
        <f>'SCH B2 &amp; B3'!D67</f>
        <v>0</v>
      </c>
      <c r="H67" s="264">
        <f>'SCH B2 &amp; B3 (prior yr)'!D67</f>
        <v>0</v>
      </c>
      <c r="I67" s="265">
        <f>G67-H67</f>
        <v>0</v>
      </c>
      <c r="J67" s="230" t="str">
        <f>IF(H67&lt;&gt;0,I67/H67,"")</f>
        <v/>
      </c>
      <c r="K67" s="198">
        <f>'SCH B2 &amp; B3'!E67</f>
        <v>0</v>
      </c>
      <c r="L67" s="264">
        <f>'SCH B2 &amp; B3 (prior yr)'!E67</f>
        <v>0</v>
      </c>
      <c r="M67" s="265">
        <f>K67-L67</f>
        <v>0</v>
      </c>
      <c r="N67" s="230" t="str">
        <f>IF(L67&lt;&gt;0,M67/L67,"")</f>
        <v/>
      </c>
      <c r="O67" s="198">
        <f>'SCH B2 &amp; B3'!F67</f>
        <v>0</v>
      </c>
      <c r="P67" s="264">
        <f>'SCH B2 &amp; B3 (prior yr)'!F67</f>
        <v>0</v>
      </c>
      <c r="Q67" s="265">
        <f>O67-P67</f>
        <v>0</v>
      </c>
      <c r="R67" s="230" t="str">
        <f>IF(P67&lt;&gt;0,Q67/P67,"")</f>
        <v/>
      </c>
      <c r="S67" s="198">
        <f>'SCH B2 &amp; B3'!G67</f>
        <v>0</v>
      </c>
      <c r="T67" s="264">
        <f>'SCH B2 &amp; B3 (prior yr)'!G67</f>
        <v>0</v>
      </c>
      <c r="U67" s="265">
        <f>S67-T67</f>
        <v>0</v>
      </c>
      <c r="V67" s="230" t="str">
        <f>IF(T67&lt;&gt;0,U67/T67,"")</f>
        <v/>
      </c>
      <c r="W67" s="198">
        <f>'SCH B2 &amp; B3'!H67</f>
        <v>0</v>
      </c>
      <c r="X67" s="264">
        <f>'SCH B2 &amp; B3 (prior yr)'!H67</f>
        <v>0</v>
      </c>
      <c r="Y67" s="265">
        <f>W67-X67</f>
        <v>0</v>
      </c>
      <c r="Z67" s="230" t="str">
        <f>IF(X67&lt;&gt;0,Y67/X67,"")</f>
        <v/>
      </c>
      <c r="AA67" s="198">
        <f>'SCH B2 &amp; B3'!I67</f>
        <v>0</v>
      </c>
      <c r="AB67" s="264">
        <f>'SCH B2 &amp; B3 (prior yr)'!I67</f>
        <v>0</v>
      </c>
      <c r="AC67" s="265">
        <f>AA67-AB67</f>
        <v>0</v>
      </c>
      <c r="AD67" s="230" t="str">
        <f>IF(AB67&lt;&gt;0,AC67/AB67,"")</f>
        <v/>
      </c>
      <c r="AE67" s="198">
        <f>'SCH B2 &amp; B3'!J67</f>
        <v>0</v>
      </c>
      <c r="AF67" s="264">
        <f>'SCH B2 &amp; B3 (prior yr)'!J67</f>
        <v>0</v>
      </c>
      <c r="AG67" s="265">
        <f>AE67-AF67</f>
        <v>0</v>
      </c>
      <c r="AH67" s="230" t="str">
        <f>IF(AF67&lt;&gt;0,AG67/AF67,"")</f>
        <v/>
      </c>
      <c r="AI67" s="264">
        <f>'SCH B2 &amp; B3'!K67</f>
        <v>0</v>
      </c>
      <c r="AJ67" s="264">
        <f>'SCH B2 &amp; B3 (prior yr)'!K67</f>
        <v>0</v>
      </c>
      <c r="AK67" s="265">
        <f>AI67-AJ67</f>
        <v>0</v>
      </c>
      <c r="AL67" s="230" t="str">
        <f>IF(AJ67&lt;&gt;0,AK67/AJ67,"")</f>
        <v/>
      </c>
      <c r="AM67" s="198">
        <f>'SCH B2 &amp; B3'!L67</f>
        <v>0</v>
      </c>
      <c r="AN67" s="264">
        <f>'SCH B2 &amp; B3 (prior yr)'!L67</f>
        <v>0</v>
      </c>
      <c r="AO67" s="265">
        <f>AM67-AN67</f>
        <v>0</v>
      </c>
      <c r="AP67" s="230" t="str">
        <f>IF(AN67&lt;&gt;0,AO67/AN67,"")</f>
        <v/>
      </c>
      <c r="AQ67" s="198">
        <f>'SCH B2 &amp; B3'!M67</f>
        <v>0</v>
      </c>
      <c r="AR67" s="264">
        <f>'SCH B2 &amp; B3 (prior yr)'!M67</f>
        <v>0</v>
      </c>
      <c r="AS67" s="265">
        <f>AQ67-AR67</f>
        <v>0</v>
      </c>
      <c r="AT67" s="230" t="str">
        <f>IF(AR67&lt;&gt;0,AS67/AR67,"")</f>
        <v/>
      </c>
      <c r="AU67" s="198">
        <f>'SCH B2 &amp; B3'!N67</f>
        <v>0</v>
      </c>
      <c r="AV67" s="264">
        <f>'SCH B2 &amp; B3 (prior yr)'!N67</f>
        <v>0</v>
      </c>
      <c r="AW67" s="265">
        <f>AU67-AV67</f>
        <v>0</v>
      </c>
      <c r="AX67" s="230" t="str">
        <f>IF(AV67&lt;&gt;0,AW67/AV67,"")</f>
        <v/>
      </c>
      <c r="AY67" s="198">
        <f>'SCH B2 &amp; B3'!O67</f>
        <v>0</v>
      </c>
      <c r="AZ67" s="264">
        <f>'SCH B2 &amp; B3 (prior yr)'!O67</f>
        <v>0</v>
      </c>
      <c r="BA67" s="265">
        <f>AY67-AZ67</f>
        <v>0</v>
      </c>
      <c r="BB67" s="230" t="str">
        <f>IF(AZ67&lt;&gt;0,BA67/AZ67,"")</f>
        <v/>
      </c>
      <c r="BC67" s="266">
        <f t="shared" si="44"/>
        <v>0</v>
      </c>
      <c r="BD67" s="266">
        <f t="shared" si="44"/>
        <v>0</v>
      </c>
      <c r="BE67" s="266">
        <f>BC67-BD67</f>
        <v>0</v>
      </c>
      <c r="BF67" s="230" t="str">
        <f>IF(BD67&lt;&gt;0,BE67/BD67,"")</f>
        <v/>
      </c>
      <c r="BG67" s="139"/>
      <c r="BH67" s="139"/>
      <c r="BI67" s="265">
        <f>BG67-BH67</f>
        <v>0</v>
      </c>
      <c r="BJ67" s="230" t="str">
        <f>IF(BH67&lt;&gt;0,BI67/BH67,"")</f>
        <v/>
      </c>
      <c r="BK67" s="139"/>
      <c r="BL67" s="139"/>
      <c r="BM67" s="265">
        <f>BK67-BL67</f>
        <v>0</v>
      </c>
      <c r="BN67" s="230" t="str">
        <f>IF(BL67&lt;&gt;0,BM67/BL67,"")</f>
        <v/>
      </c>
      <c r="BO67" s="139"/>
      <c r="BP67" s="139"/>
      <c r="BQ67" s="265">
        <f>BO67-BP67</f>
        <v>0</v>
      </c>
      <c r="BR67" s="230" t="str">
        <f>IF(BP67&lt;&gt;0,BQ67/BP67,"")</f>
        <v/>
      </c>
      <c r="BS67" s="198">
        <f>'SCH B2 &amp; B3'!S67</f>
        <v>0</v>
      </c>
      <c r="BT67" s="264">
        <f>'SCH B2 &amp; B3 (prior yr)'!S67</f>
        <v>0</v>
      </c>
      <c r="BU67" s="265">
        <f>BS67-BT67</f>
        <v>0</v>
      </c>
      <c r="BV67" s="230" t="str">
        <f>IF(BT67&lt;&gt;0,BU67/BT67,"")</f>
        <v/>
      </c>
      <c r="BW67" s="198">
        <f>'SCH B2 &amp; B3'!T67</f>
        <v>0</v>
      </c>
      <c r="BX67" s="264">
        <f>'SCH B2 &amp; B3 (prior yr)'!T67</f>
        <v>0</v>
      </c>
      <c r="BY67" s="265">
        <f>BW67-BX67</f>
        <v>0</v>
      </c>
      <c r="BZ67" s="230" t="str">
        <f>IF(BX67&lt;&gt;0,BY67/BX67,"")</f>
        <v/>
      </c>
      <c r="CA67" s="232">
        <f t="shared" si="45"/>
        <v>0</v>
      </c>
      <c r="CB67" s="232">
        <f t="shared" si="45"/>
        <v>0</v>
      </c>
      <c r="CC67" s="265">
        <f>CA67-CB67</f>
        <v>0</v>
      </c>
      <c r="CD67" s="230" t="str">
        <f>IF(CB67&lt;&gt;0,CC67/CB67,"")</f>
        <v/>
      </c>
    </row>
    <row r="68" spans="1:82" ht="20.100000000000001" customHeight="1" x14ac:dyDescent="0.2">
      <c r="A68" s="33">
        <v>55</v>
      </c>
      <c r="B68" s="30" t="s">
        <v>237</v>
      </c>
      <c r="C68" s="198">
        <f>'SCH B2 &amp; B3'!C68</f>
        <v>0</v>
      </c>
      <c r="D68" s="264">
        <f>'SCH B2 &amp; B3 (prior yr)'!C68</f>
        <v>0</v>
      </c>
      <c r="E68" s="265">
        <f>C68-D68</f>
        <v>0</v>
      </c>
      <c r="F68" s="230" t="str">
        <f>IF(D68&lt;&gt;0,E68/D68,"")</f>
        <v/>
      </c>
      <c r="G68" s="198">
        <f>'SCH B2 &amp; B3'!D68</f>
        <v>0</v>
      </c>
      <c r="H68" s="264">
        <f>'SCH B2 &amp; B3 (prior yr)'!D68</f>
        <v>0</v>
      </c>
      <c r="I68" s="265">
        <f>G68-H68</f>
        <v>0</v>
      </c>
      <c r="J68" s="230" t="str">
        <f>IF(H68&lt;&gt;0,I68/H68,"")</f>
        <v/>
      </c>
      <c r="K68" s="198">
        <f>'SCH B2 &amp; B3'!E68</f>
        <v>0</v>
      </c>
      <c r="L68" s="264">
        <f>'SCH B2 &amp; B3 (prior yr)'!E68</f>
        <v>0</v>
      </c>
      <c r="M68" s="265">
        <f>K68-L68</f>
        <v>0</v>
      </c>
      <c r="N68" s="230" t="str">
        <f>IF(L68&lt;&gt;0,M68/L68,"")</f>
        <v/>
      </c>
      <c r="O68" s="198">
        <f>'SCH B2 &amp; B3'!F68</f>
        <v>0</v>
      </c>
      <c r="P68" s="264">
        <f>'SCH B2 &amp; B3 (prior yr)'!F68</f>
        <v>0</v>
      </c>
      <c r="Q68" s="265">
        <f>O68-P68</f>
        <v>0</v>
      </c>
      <c r="R68" s="230" t="str">
        <f>IF(P68&lt;&gt;0,Q68/P68,"")</f>
        <v/>
      </c>
      <c r="S68" s="198">
        <f>'SCH B2 &amp; B3'!G68</f>
        <v>0</v>
      </c>
      <c r="T68" s="264">
        <f>'SCH B2 &amp; B3 (prior yr)'!G68</f>
        <v>0</v>
      </c>
      <c r="U68" s="265">
        <f>S68-T68</f>
        <v>0</v>
      </c>
      <c r="V68" s="230" t="str">
        <f>IF(T68&lt;&gt;0,U68/T68,"")</f>
        <v/>
      </c>
      <c r="W68" s="198">
        <f>'SCH B2 &amp; B3'!H68</f>
        <v>0</v>
      </c>
      <c r="X68" s="264">
        <f>'SCH B2 &amp; B3 (prior yr)'!H68</f>
        <v>0</v>
      </c>
      <c r="Y68" s="265">
        <f>W68-X68</f>
        <v>0</v>
      </c>
      <c r="Z68" s="230" t="str">
        <f>IF(X68&lt;&gt;0,Y68/X68,"")</f>
        <v/>
      </c>
      <c r="AA68" s="198">
        <f>'SCH B2 &amp; B3'!I68</f>
        <v>0</v>
      </c>
      <c r="AB68" s="264">
        <f>'SCH B2 &amp; B3 (prior yr)'!I68</f>
        <v>0</v>
      </c>
      <c r="AC68" s="265">
        <f>AA68-AB68</f>
        <v>0</v>
      </c>
      <c r="AD68" s="230" t="str">
        <f>IF(AB68&lt;&gt;0,AC68/AB68,"")</f>
        <v/>
      </c>
      <c r="AE68" s="198">
        <f>'SCH B2 &amp; B3'!J68</f>
        <v>0</v>
      </c>
      <c r="AF68" s="264">
        <f>'SCH B2 &amp; B3 (prior yr)'!J68</f>
        <v>0</v>
      </c>
      <c r="AG68" s="265">
        <f>AE68-AF68</f>
        <v>0</v>
      </c>
      <c r="AH68" s="230" t="str">
        <f>IF(AF68&lt;&gt;0,AG68/AF68,"")</f>
        <v/>
      </c>
      <c r="AI68" s="264">
        <f>'SCH B2 &amp; B3'!K68</f>
        <v>0</v>
      </c>
      <c r="AJ68" s="264">
        <f>'SCH B2 &amp; B3 (prior yr)'!K68</f>
        <v>0</v>
      </c>
      <c r="AK68" s="265">
        <f>AI68-AJ68</f>
        <v>0</v>
      </c>
      <c r="AL68" s="230" t="str">
        <f>IF(AJ68&lt;&gt;0,AK68/AJ68,"")</f>
        <v/>
      </c>
      <c r="AM68" s="198">
        <f>'SCH B2 &amp; B3'!L68</f>
        <v>0</v>
      </c>
      <c r="AN68" s="264">
        <f>'SCH B2 &amp; B3 (prior yr)'!L68</f>
        <v>0</v>
      </c>
      <c r="AO68" s="265">
        <f>AM68-AN68</f>
        <v>0</v>
      </c>
      <c r="AP68" s="230" t="str">
        <f>IF(AN68&lt;&gt;0,AO68/AN68,"")</f>
        <v/>
      </c>
      <c r="AQ68" s="198">
        <f>'SCH B2 &amp; B3'!M68</f>
        <v>0</v>
      </c>
      <c r="AR68" s="264">
        <f>'SCH B2 &amp; B3 (prior yr)'!M68</f>
        <v>0</v>
      </c>
      <c r="AS68" s="265">
        <f>AQ68-AR68</f>
        <v>0</v>
      </c>
      <c r="AT68" s="230" t="str">
        <f>IF(AR68&lt;&gt;0,AS68/AR68,"")</f>
        <v/>
      </c>
      <c r="AU68" s="198">
        <f>'SCH B2 &amp; B3'!N68</f>
        <v>0</v>
      </c>
      <c r="AV68" s="264">
        <f>'SCH B2 &amp; B3 (prior yr)'!N68</f>
        <v>0</v>
      </c>
      <c r="AW68" s="265">
        <f>AU68-AV68</f>
        <v>0</v>
      </c>
      <c r="AX68" s="230" t="str">
        <f>IF(AV68&lt;&gt;0,AW68/AV68,"")</f>
        <v/>
      </c>
      <c r="AY68" s="198">
        <f>'SCH B2 &amp; B3'!O68</f>
        <v>0</v>
      </c>
      <c r="AZ68" s="264">
        <f>'SCH B2 &amp; B3 (prior yr)'!O68</f>
        <v>0</v>
      </c>
      <c r="BA68" s="265">
        <f>AY68-AZ68</f>
        <v>0</v>
      </c>
      <c r="BB68" s="230" t="str">
        <f>IF(AZ68&lt;&gt;0,BA68/AZ68,"")</f>
        <v/>
      </c>
      <c r="BC68" s="266">
        <f t="shared" si="44"/>
        <v>0</v>
      </c>
      <c r="BD68" s="266">
        <f t="shared" si="44"/>
        <v>0</v>
      </c>
      <c r="BE68" s="266">
        <f>BC68-BD68</f>
        <v>0</v>
      </c>
      <c r="BF68" s="230" t="str">
        <f>IF(BD68&lt;&gt;0,BE68/BD68,"")</f>
        <v/>
      </c>
      <c r="BG68" s="139"/>
      <c r="BH68" s="139"/>
      <c r="BI68" s="265">
        <f>BG68-BH68</f>
        <v>0</v>
      </c>
      <c r="BJ68" s="230" t="str">
        <f>IF(BH68&lt;&gt;0,BI68/BH68,"")</f>
        <v/>
      </c>
      <c r="BK68" s="139"/>
      <c r="BL68" s="139"/>
      <c r="BM68" s="265">
        <f>BK68-BL68</f>
        <v>0</v>
      </c>
      <c r="BN68" s="230" t="str">
        <f>IF(BL68&lt;&gt;0,BM68/BL68,"")</f>
        <v/>
      </c>
      <c r="BO68" s="139"/>
      <c r="BP68" s="139"/>
      <c r="BQ68" s="265">
        <f>BO68-BP68</f>
        <v>0</v>
      </c>
      <c r="BR68" s="230" t="str">
        <f>IF(BP68&lt;&gt;0,BQ68/BP68,"")</f>
        <v/>
      </c>
      <c r="BS68" s="139"/>
      <c r="BT68" s="139"/>
      <c r="BU68" s="265">
        <f>BS68-BT68</f>
        <v>0</v>
      </c>
      <c r="BV68" s="230" t="str">
        <f>IF(BT68&lt;&gt;0,BU68/BT68,"")</f>
        <v/>
      </c>
      <c r="BW68" s="198">
        <f>'SCH B2 &amp; B3'!T68</f>
        <v>0</v>
      </c>
      <c r="BX68" s="264">
        <f>'SCH B2 &amp; B3 (prior yr)'!T68</f>
        <v>0</v>
      </c>
      <c r="BY68" s="265">
        <f>BW68-BX68</f>
        <v>0</v>
      </c>
      <c r="BZ68" s="230" t="str">
        <f>IF(BX68&lt;&gt;0,BY68/BX68,"")</f>
        <v/>
      </c>
      <c r="CA68" s="232">
        <f t="shared" si="45"/>
        <v>0</v>
      </c>
      <c r="CB68" s="232">
        <f t="shared" si="45"/>
        <v>0</v>
      </c>
      <c r="CC68" s="265">
        <f>CA68-CB68</f>
        <v>0</v>
      </c>
      <c r="CD68" s="230" t="str">
        <f>IF(CB68&lt;&gt;0,CC68/CB68,"")</f>
        <v/>
      </c>
    </row>
    <row r="69" spans="1:82" ht="10.15" customHeight="1" x14ac:dyDescent="0.2">
      <c r="A69" s="91"/>
      <c r="B69" s="92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</row>
    <row r="70" spans="1:82" ht="20.100000000000001" customHeight="1" x14ac:dyDescent="0.25">
      <c r="A70" s="33">
        <v>56</v>
      </c>
      <c r="B70" s="32" t="s">
        <v>315</v>
      </c>
      <c r="C70" s="198">
        <f>'SCH B2 &amp; B3'!C70</f>
        <v>0</v>
      </c>
      <c r="D70" s="264">
        <f>'SCH B2 &amp; B3 (prior yr)'!C70</f>
        <v>0</v>
      </c>
      <c r="E70" s="265">
        <f>C70-D70</f>
        <v>0</v>
      </c>
      <c r="F70" s="230" t="str">
        <f>IF(D70&lt;&gt;0,E70/D70,"")</f>
        <v/>
      </c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237"/>
      <c r="BH70" s="235"/>
      <c r="BI70" s="235"/>
      <c r="BJ70" s="235"/>
      <c r="BK70" s="235"/>
      <c r="BL70" s="235"/>
      <c r="BM70" s="235"/>
      <c r="BN70" s="235"/>
      <c r="BO70" s="235"/>
      <c r="BP70" s="235"/>
      <c r="BQ70" s="235"/>
      <c r="BR70" s="235"/>
      <c r="BS70" s="235"/>
      <c r="BT70" s="235"/>
      <c r="BU70" s="235"/>
      <c r="BV70" s="235"/>
      <c r="BW70" s="235"/>
      <c r="BX70" s="235"/>
      <c r="BY70" s="235"/>
      <c r="BZ70" s="238"/>
      <c r="CA70" s="232">
        <f t="shared" ref="CA70:CB72" si="46">C70+G70+K70+O70+S70+W70+AA70+AE70+AI70+AM70+AQ70+AU70+AY70+BG70+BK70+BO70+BS70+BW70</f>
        <v>0</v>
      </c>
      <c r="CB70" s="232">
        <f t="shared" si="46"/>
        <v>0</v>
      </c>
      <c r="CC70" s="265">
        <f>CA70-CB70</f>
        <v>0</v>
      </c>
      <c r="CD70" s="230" t="str">
        <f>IF(CB70&lt;&gt;0,CC70/CB70,"")</f>
        <v/>
      </c>
    </row>
    <row r="71" spans="1:82" ht="20.100000000000001" customHeight="1" x14ac:dyDescent="0.25">
      <c r="A71" s="33">
        <v>57</v>
      </c>
      <c r="B71" s="32" t="s">
        <v>314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264">
        <f>'SCH B2 &amp; B3'!K71</f>
        <v>0</v>
      </c>
      <c r="AJ71" s="264">
        <f>'SCH B2 &amp; B3 (prior yr)'!K71</f>
        <v>0</v>
      </c>
      <c r="AK71" s="265">
        <f>AI71-AJ71</f>
        <v>0</v>
      </c>
      <c r="AL71" s="230" t="str">
        <f>IF(AJ71&lt;&gt;0,AK71/AJ71,"")</f>
        <v/>
      </c>
      <c r="AM71" s="198">
        <f>'SCH B2 &amp; B3'!L71</f>
        <v>0</v>
      </c>
      <c r="AN71" s="264">
        <f>'SCH B2 &amp; B3 (prior yr)'!L71</f>
        <v>0</v>
      </c>
      <c r="AO71" s="265">
        <f>AM71-AN71</f>
        <v>0</v>
      </c>
      <c r="AP71" s="230" t="str">
        <f>IF(AN71&lt;&gt;0,AO71/AN71,"")</f>
        <v/>
      </c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276"/>
      <c r="BF71" s="276"/>
      <c r="BG71" s="237"/>
      <c r="BH71" s="235"/>
      <c r="BI71" s="235"/>
      <c r="BJ71" s="235"/>
      <c r="BK71" s="235"/>
      <c r="BL71" s="235"/>
      <c r="BM71" s="235"/>
      <c r="BN71" s="235"/>
      <c r="BO71" s="235"/>
      <c r="BP71" s="235"/>
      <c r="BQ71" s="235"/>
      <c r="BR71" s="235"/>
      <c r="BS71" s="235"/>
      <c r="BT71" s="235"/>
      <c r="BU71" s="235"/>
      <c r="BV71" s="235"/>
      <c r="BW71" s="235"/>
      <c r="BX71" s="235"/>
      <c r="BY71" s="235"/>
      <c r="BZ71" s="238"/>
      <c r="CA71" s="232">
        <f t="shared" si="46"/>
        <v>0</v>
      </c>
      <c r="CB71" s="232">
        <f t="shared" si="46"/>
        <v>0</v>
      </c>
      <c r="CC71" s="265">
        <f>CA71-CB71</f>
        <v>0</v>
      </c>
      <c r="CD71" s="230" t="str">
        <f>IF(CB71&lt;&gt;0,CC71/CB71,"")</f>
        <v/>
      </c>
    </row>
    <row r="72" spans="1:82" ht="20.100000000000001" customHeight="1" x14ac:dyDescent="0.25">
      <c r="A72" s="33">
        <v>58</v>
      </c>
      <c r="B72" s="32" t="s">
        <v>313</v>
      </c>
      <c r="C72" s="198">
        <f>'SCH B2 &amp; B3'!C72</f>
        <v>0</v>
      </c>
      <c r="D72" s="264">
        <f>'SCH B2 &amp; B3 (prior yr)'!C72</f>
        <v>0</v>
      </c>
      <c r="E72" s="265">
        <f>C72-D72</f>
        <v>0</v>
      </c>
      <c r="F72" s="230" t="str">
        <f>IF(D72&lt;&gt;0,E72/D72,"")</f>
        <v/>
      </c>
      <c r="G72" s="198">
        <f>'SCH B2 &amp; B3'!D72</f>
        <v>0</v>
      </c>
      <c r="H72" s="264">
        <f>'SCH B2 &amp; B3 (prior yr)'!D72</f>
        <v>0</v>
      </c>
      <c r="I72" s="265">
        <f>G72-H72</f>
        <v>0</v>
      </c>
      <c r="J72" s="230" t="str">
        <f>IF(H72&lt;&gt;0,I72/H72,"")</f>
        <v/>
      </c>
      <c r="K72" s="198">
        <f>'SCH B2 &amp; B3'!E72</f>
        <v>0</v>
      </c>
      <c r="L72" s="264">
        <f>'SCH B2 &amp; B3 (prior yr)'!E72</f>
        <v>0</v>
      </c>
      <c r="M72" s="265">
        <f>K72-L72</f>
        <v>0</v>
      </c>
      <c r="N72" s="230" t="str">
        <f>IF(L72&lt;&gt;0,M72/L72,"")</f>
        <v/>
      </c>
      <c r="O72" s="198">
        <f>'SCH B2 &amp; B3'!F72</f>
        <v>0</v>
      </c>
      <c r="P72" s="264">
        <f>'SCH B2 &amp; B3 (prior yr)'!F72</f>
        <v>0</v>
      </c>
      <c r="Q72" s="265">
        <f>O72-P72</f>
        <v>0</v>
      </c>
      <c r="R72" s="230" t="str">
        <f>IF(P72&lt;&gt;0,Q72/P72,"")</f>
        <v/>
      </c>
      <c r="S72" s="198">
        <f>'SCH B2 &amp; B3'!G72</f>
        <v>0</v>
      </c>
      <c r="T72" s="264">
        <f>'SCH B2 &amp; B3 (prior yr)'!G72</f>
        <v>0</v>
      </c>
      <c r="U72" s="265">
        <f>S72-T72</f>
        <v>0</v>
      </c>
      <c r="V72" s="230" t="str">
        <f>IF(T72&lt;&gt;0,U72/T72,"")</f>
        <v/>
      </c>
      <c r="W72" s="198">
        <f>'SCH B2 &amp; B3'!H72</f>
        <v>0</v>
      </c>
      <c r="X72" s="264">
        <f>'SCH B2 &amp; B3 (prior yr)'!H72</f>
        <v>0</v>
      </c>
      <c r="Y72" s="265">
        <f>W72-X72</f>
        <v>0</v>
      </c>
      <c r="Z72" s="230" t="str">
        <f>IF(X72&lt;&gt;0,Y72/X72,"")</f>
        <v/>
      </c>
      <c r="AA72" s="198">
        <f>'SCH B2 &amp; B3'!I72</f>
        <v>0</v>
      </c>
      <c r="AB72" s="264">
        <f>'SCH B2 &amp; B3 (prior yr)'!I72</f>
        <v>0</v>
      </c>
      <c r="AC72" s="265">
        <f>AA72-AB72</f>
        <v>0</v>
      </c>
      <c r="AD72" s="230" t="str">
        <f>IF(AB72&lt;&gt;0,AC72/AB72,"")</f>
        <v/>
      </c>
      <c r="AE72" s="198">
        <f>'SCH B2 &amp; B3'!J72</f>
        <v>0</v>
      </c>
      <c r="AF72" s="264">
        <f>'SCH B2 &amp; B3 (prior yr)'!J72</f>
        <v>0</v>
      </c>
      <c r="AG72" s="265">
        <f>AE72-AF72</f>
        <v>0</v>
      </c>
      <c r="AH72" s="230" t="str">
        <f>IF(AF72&lt;&gt;0,AG72/AF72,"")</f>
        <v/>
      </c>
      <c r="AI72" s="264">
        <f>'SCH B2 &amp; B3'!K72</f>
        <v>0</v>
      </c>
      <c r="AJ72" s="264">
        <f>'SCH B2 &amp; B3 (prior yr)'!K72</f>
        <v>0</v>
      </c>
      <c r="AK72" s="265">
        <f>AI72-AJ72</f>
        <v>0</v>
      </c>
      <c r="AL72" s="230" t="str">
        <f>IF(AJ72&lt;&gt;0,AK72/AJ72,"")</f>
        <v/>
      </c>
      <c r="AM72" s="198">
        <f>'SCH B2 &amp; B3'!L72</f>
        <v>0</v>
      </c>
      <c r="AN72" s="264">
        <f>'SCH B2 &amp; B3 (prior yr)'!L72</f>
        <v>0</v>
      </c>
      <c r="AO72" s="265">
        <f>AM72-AN72</f>
        <v>0</v>
      </c>
      <c r="AP72" s="317" t="str">
        <f>IF(AN72&lt;&gt;0,AO72/AN72,"")</f>
        <v/>
      </c>
      <c r="AQ72" s="198">
        <f>'SCH B2 &amp; B3'!M72</f>
        <v>0</v>
      </c>
      <c r="AR72" s="264">
        <f>'SCH B2 &amp; B3 (prior yr)'!M72</f>
        <v>0</v>
      </c>
      <c r="AS72" s="265">
        <f>AQ72-AR72</f>
        <v>0</v>
      </c>
      <c r="AT72" s="230" t="str">
        <f>IF(AR72&lt;&gt;0,AS72/AR72,"")</f>
        <v/>
      </c>
      <c r="AU72" s="198">
        <f>'SCH B2 &amp; B3'!N72</f>
        <v>0</v>
      </c>
      <c r="AV72" s="264">
        <f>'SCH B2 &amp; B3 (prior yr)'!N72</f>
        <v>0</v>
      </c>
      <c r="AW72" s="265">
        <f>AU72-AV72</f>
        <v>0</v>
      </c>
      <c r="AX72" s="230" t="str">
        <f>IF(AV72&lt;&gt;0,AW72/AV72,"")</f>
        <v/>
      </c>
      <c r="AY72" s="198">
        <f>'SCH B2 &amp; B3'!O72</f>
        <v>0</v>
      </c>
      <c r="AZ72" s="264">
        <f>'SCH B2 &amp; B3 (prior yr)'!O72</f>
        <v>0</v>
      </c>
      <c r="BA72" s="265">
        <f>AY72-AZ72</f>
        <v>0</v>
      </c>
      <c r="BB72" s="230" t="str">
        <f>IF(AZ72&lt;&gt;0,BA72/AZ72,"")</f>
        <v/>
      </c>
      <c r="BC72" s="266">
        <f>AQ72+AU72+AY72</f>
        <v>0</v>
      </c>
      <c r="BD72" s="266">
        <f>AR72+AV72+AZ72</f>
        <v>0</v>
      </c>
      <c r="BE72" s="230"/>
      <c r="BF72" s="230"/>
      <c r="BG72" s="237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38"/>
      <c r="CA72" s="232">
        <f t="shared" si="46"/>
        <v>0</v>
      </c>
      <c r="CB72" s="232">
        <f t="shared" si="46"/>
        <v>0</v>
      </c>
      <c r="CC72" s="265">
        <f>CA72-CB72</f>
        <v>0</v>
      </c>
      <c r="CD72" s="317" t="str">
        <f>IF(CB72&lt;&gt;0,CC72/CB72,"")</f>
        <v/>
      </c>
    </row>
    <row r="73" spans="1:82" ht="10.15" customHeight="1" x14ac:dyDescent="0.2">
      <c r="A73" s="91"/>
      <c r="B73" s="92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219"/>
      <c r="BD73" s="219"/>
      <c r="BE73" s="219"/>
      <c r="BF73" s="219"/>
      <c r="BG73" s="219"/>
      <c r="BH73" s="219"/>
      <c r="BI73" s="219"/>
      <c r="BJ73" s="219"/>
      <c r="BK73" s="219"/>
      <c r="BL73" s="219"/>
      <c r="BM73" s="219"/>
      <c r="BN73" s="219"/>
      <c r="BO73" s="219"/>
      <c r="BP73" s="219"/>
      <c r="BQ73" s="219"/>
      <c r="BR73" s="219"/>
      <c r="BS73" s="219"/>
      <c r="BT73" s="219"/>
      <c r="BU73" s="219"/>
      <c r="BV73" s="219"/>
      <c r="BW73" s="219"/>
      <c r="BX73" s="219"/>
      <c r="BY73" s="219"/>
      <c r="BZ73" s="219"/>
      <c r="CA73" s="87"/>
      <c r="CB73" s="87"/>
      <c r="CC73" s="87"/>
      <c r="CD73" s="87"/>
    </row>
    <row r="74" spans="1:82" ht="20.100000000000001" customHeight="1" x14ac:dyDescent="0.25">
      <c r="A74" s="33">
        <v>59</v>
      </c>
      <c r="B74" s="31" t="s">
        <v>317</v>
      </c>
      <c r="C74" s="232">
        <f>SUM(C61:C72)</f>
        <v>0</v>
      </c>
      <c r="D74" s="239">
        <f>SUM(D61:D72)</f>
        <v>0</v>
      </c>
      <c r="E74" s="266">
        <f>C74-D74</f>
        <v>0</v>
      </c>
      <c r="F74" s="230" t="str">
        <f>IF(D74&lt;&gt;0,E74/D74,"")</f>
        <v/>
      </c>
      <c r="G74" s="232">
        <f>SUM(G61:G72)</f>
        <v>0</v>
      </c>
      <c r="H74" s="239">
        <f>SUM(H61:H72)</f>
        <v>0</v>
      </c>
      <c r="I74" s="266">
        <f>G74-H74</f>
        <v>0</v>
      </c>
      <c r="J74" s="230" t="str">
        <f>IF(H74&lt;&gt;0,I74/H74,"")</f>
        <v/>
      </c>
      <c r="K74" s="232">
        <f>SUM(K61:K72)</f>
        <v>0</v>
      </c>
      <c r="L74" s="239">
        <f>SUM(L61:L72)</f>
        <v>0</v>
      </c>
      <c r="M74" s="266">
        <f>K74-L74</f>
        <v>0</v>
      </c>
      <c r="N74" s="230" t="str">
        <f>IF(L74&lt;&gt;0,M74/L74,"")</f>
        <v/>
      </c>
      <c r="O74" s="232">
        <f>SUM(O61:O72)</f>
        <v>0</v>
      </c>
      <c r="P74" s="239">
        <f>SUM(P61:P72)</f>
        <v>0</v>
      </c>
      <c r="Q74" s="266">
        <f>O74-P74</f>
        <v>0</v>
      </c>
      <c r="R74" s="230" t="str">
        <f>IF(P74&lt;&gt;0,Q74/P74,"")</f>
        <v/>
      </c>
      <c r="S74" s="232">
        <f>SUM(S61:S72)</f>
        <v>0</v>
      </c>
      <c r="T74" s="239">
        <f>SUM(T61:T72)</f>
        <v>0</v>
      </c>
      <c r="U74" s="266">
        <f>S74-T74</f>
        <v>0</v>
      </c>
      <c r="V74" s="230" t="str">
        <f>IF(T74&lt;&gt;0,U74/T74,"")</f>
        <v/>
      </c>
      <c r="W74" s="232">
        <f>SUM(W61:W72)</f>
        <v>0</v>
      </c>
      <c r="X74" s="239">
        <f>SUM(X61:X72)</f>
        <v>0</v>
      </c>
      <c r="Y74" s="266">
        <f>W74-X74</f>
        <v>0</v>
      </c>
      <c r="Z74" s="230" t="str">
        <f>IF(X74&lt;&gt;0,Y74/X74,"")</f>
        <v/>
      </c>
      <c r="AA74" s="232">
        <f>SUM(AA61:AA72)</f>
        <v>0</v>
      </c>
      <c r="AB74" s="239">
        <f>SUM(AB61:AB72)</f>
        <v>0</v>
      </c>
      <c r="AC74" s="266">
        <f>AA74-AB74</f>
        <v>0</v>
      </c>
      <c r="AD74" s="230" t="str">
        <f>IF(AB74&lt;&gt;0,AC74/AB74,"")</f>
        <v/>
      </c>
      <c r="AE74" s="232">
        <f>SUM(AE61:AE72)</f>
        <v>0</v>
      </c>
      <c r="AF74" s="239">
        <f>SUM(AF61:AF72)</f>
        <v>0</v>
      </c>
      <c r="AG74" s="266">
        <f>AE74-AF74</f>
        <v>0</v>
      </c>
      <c r="AH74" s="230" t="str">
        <f>IF(AF74&lt;&gt;0,AG74/AF74,"")</f>
        <v/>
      </c>
      <c r="AI74" s="232">
        <f>SUM(AI61:AI72)</f>
        <v>0</v>
      </c>
      <c r="AJ74" s="239">
        <f>SUM(AJ61:AJ72)</f>
        <v>0</v>
      </c>
      <c r="AK74" s="266">
        <f>AI74-AJ74</f>
        <v>0</v>
      </c>
      <c r="AL74" s="230" t="str">
        <f>IF(AJ74&lt;&gt;0,AK74/AJ74,"")</f>
        <v/>
      </c>
      <c r="AM74" s="232">
        <f>SUM(AM61:AM72)</f>
        <v>0</v>
      </c>
      <c r="AN74" s="239">
        <f>SUM(AN61:AN72)</f>
        <v>0</v>
      </c>
      <c r="AO74" s="266">
        <f>AM74-AN74</f>
        <v>0</v>
      </c>
      <c r="AP74" s="317" t="str">
        <f>IF(AN74&lt;&gt;0,AO74/AN74,"")</f>
        <v/>
      </c>
      <c r="AQ74" s="232">
        <f>SUM(AQ61:AQ72)</f>
        <v>0</v>
      </c>
      <c r="AR74" s="239">
        <f>SUM(AR61:AR72)</f>
        <v>0</v>
      </c>
      <c r="AS74" s="266">
        <f>AQ74-AR74</f>
        <v>0</v>
      </c>
      <c r="AT74" s="230" t="str">
        <f>IF(AR74&lt;&gt;0,AS74/AR74,"")</f>
        <v/>
      </c>
      <c r="AU74" s="232">
        <f>SUM(AU61:AU72)</f>
        <v>0</v>
      </c>
      <c r="AV74" s="239">
        <f>SUM(AV61:AV72)</f>
        <v>0</v>
      </c>
      <c r="AW74" s="266">
        <f>AU74-AV74</f>
        <v>0</v>
      </c>
      <c r="AX74" s="230" t="str">
        <f>IF(AV74&lt;&gt;0,AW74/AV74,"")</f>
        <v/>
      </c>
      <c r="AY74" s="232">
        <f>SUM(AY61:AY72)</f>
        <v>0</v>
      </c>
      <c r="AZ74" s="239">
        <f>SUM(AZ61:AZ72)</f>
        <v>0</v>
      </c>
      <c r="BA74" s="266">
        <f>AY74-AZ74</f>
        <v>0</v>
      </c>
      <c r="BB74" s="230" t="str">
        <f>IF(AZ74&lt;&gt;0,BA74/AZ74,"")</f>
        <v/>
      </c>
      <c r="BC74" s="232" t="e">
        <f>SUM(BC61:BC72)</f>
        <v>#VALUE!</v>
      </c>
      <c r="BD74" s="239">
        <f>SUM(BD61:BD72)</f>
        <v>0</v>
      </c>
      <c r="BE74" s="266" t="e">
        <f>BC74-BD74</f>
        <v>#VALUE!</v>
      </c>
      <c r="BF74" s="230" t="str">
        <f>IF(BD74&lt;&gt;0,BE74/BD74,"")</f>
        <v/>
      </c>
      <c r="BG74" s="232">
        <f>SUM(BG61:BG72)</f>
        <v>0</v>
      </c>
      <c r="BH74" s="239">
        <f>SUM(BH61:BH72)</f>
        <v>0</v>
      </c>
      <c r="BI74" s="266">
        <f>BG74-BH74</f>
        <v>0</v>
      </c>
      <c r="BJ74" s="230" t="str">
        <f>IF(BH74&lt;&gt;0,BI74/BH74,"")</f>
        <v/>
      </c>
      <c r="BK74" s="232">
        <f>SUM(BK61:BK72)</f>
        <v>0</v>
      </c>
      <c r="BL74" s="239">
        <f>SUM(BL61:BL72)</f>
        <v>0</v>
      </c>
      <c r="BM74" s="266">
        <f>BK74-BL74</f>
        <v>0</v>
      </c>
      <c r="BN74" s="230" t="str">
        <f>IF(BL74&lt;&gt;0,BM74/BL74,"")</f>
        <v/>
      </c>
      <c r="BO74" s="232">
        <f>SUM(BO61:BO72)</f>
        <v>0</v>
      </c>
      <c r="BP74" s="239">
        <f>SUM(BP61:BP72)</f>
        <v>0</v>
      </c>
      <c r="BQ74" s="266">
        <f>BO74-BP74</f>
        <v>0</v>
      </c>
      <c r="BR74" s="230" t="str">
        <f>IF(BP74&lt;&gt;0,BQ74/BP74,"")</f>
        <v/>
      </c>
      <c r="BS74" s="232">
        <f>SUM(BS61:BS72)</f>
        <v>0</v>
      </c>
      <c r="BT74" s="239">
        <f>SUM(BT61:BT72)</f>
        <v>0</v>
      </c>
      <c r="BU74" s="266">
        <f>BS74-BT74</f>
        <v>0</v>
      </c>
      <c r="BV74" s="230" t="str">
        <f>IF(BT74&lt;&gt;0,BU74/BT74,"")</f>
        <v/>
      </c>
      <c r="BW74" s="232">
        <f>SUM(BW61:BW72)</f>
        <v>0</v>
      </c>
      <c r="BX74" s="239">
        <f>SUM(BX61:BX72)</f>
        <v>0</v>
      </c>
      <c r="BY74" s="266">
        <f>BW74-BX74</f>
        <v>0</v>
      </c>
      <c r="BZ74" s="230" t="str">
        <f>IF(BX74&lt;&gt;0,BY74/BX74,"")</f>
        <v/>
      </c>
      <c r="CA74" s="232" t="e">
        <f>SUM(CA61:CA72)</f>
        <v>#VALUE!</v>
      </c>
      <c r="CB74" s="232">
        <f>SUM(CB61:CB72)</f>
        <v>0</v>
      </c>
      <c r="CC74" s="334" t="e">
        <f>CA74-CB74</f>
        <v>#VALUE!</v>
      </c>
      <c r="CD74" s="317" t="str">
        <f>IF(CB74&lt;&gt;0,CC74/CB74,"")</f>
        <v/>
      </c>
    </row>
    <row r="75" spans="1:82" ht="20.100000000000001" customHeight="1" x14ac:dyDescent="0.2">
      <c r="A75" s="91"/>
      <c r="B75" s="34"/>
      <c r="C75" s="35"/>
      <c r="D75" s="35"/>
      <c r="E75" s="2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7"/>
      <c r="CB75" s="37"/>
      <c r="CC75" s="35"/>
      <c r="CD75" s="35"/>
    </row>
    <row r="76" spans="1:82" ht="20.100000000000001" customHeight="1" x14ac:dyDescent="0.25">
      <c r="A76" s="93"/>
      <c r="B76" s="95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236"/>
      <c r="BD76" s="236"/>
      <c r="BE76" s="236"/>
      <c r="BF76" s="236"/>
      <c r="BG76" s="235"/>
      <c r="BH76" s="235"/>
      <c r="BI76" s="236"/>
      <c r="BJ76" s="236"/>
      <c r="BK76" s="235"/>
      <c r="BL76" s="235"/>
      <c r="BM76" s="236"/>
      <c r="BN76" s="236"/>
      <c r="BO76" s="235"/>
      <c r="BP76" s="235"/>
      <c r="BQ76" s="236"/>
      <c r="BR76" s="236"/>
      <c r="BS76" s="235"/>
      <c r="BT76" s="235"/>
      <c r="BU76" s="236"/>
      <c r="BV76" s="236"/>
      <c r="BW76" s="235"/>
      <c r="BX76" s="235"/>
      <c r="BY76" s="236"/>
      <c r="BZ76" s="236"/>
      <c r="CA76" s="39"/>
      <c r="CB76" s="39"/>
      <c r="CC76" s="38"/>
      <c r="CD76" s="38"/>
    </row>
    <row r="77" spans="1:82" ht="20.100000000000001" customHeight="1" x14ac:dyDescent="0.25">
      <c r="A77" s="33">
        <v>60</v>
      </c>
      <c r="B77" s="84" t="s">
        <v>192</v>
      </c>
      <c r="C77" s="267">
        <f>'SCH B2 &amp; B3'!C77</f>
        <v>0</v>
      </c>
      <c r="D77" s="268">
        <f>'SCH B2 &amp; B3 (prior yr)'!C77</f>
        <v>0</v>
      </c>
      <c r="E77" s="269">
        <f>C77-D77</f>
        <v>0</v>
      </c>
      <c r="F77" s="231" t="str">
        <f>IF(D77&lt;&gt;0,E77/D77,"")</f>
        <v/>
      </c>
      <c r="G77" s="267">
        <f>'SCH B2 &amp; B3'!D77</f>
        <v>0</v>
      </c>
      <c r="H77" s="268">
        <f>'SCH B2 &amp; B3 (prior yr)'!D77</f>
        <v>0</v>
      </c>
      <c r="I77" s="269">
        <f>G77-H77</f>
        <v>0</v>
      </c>
      <c r="J77" s="231" t="str">
        <f>IF(H77&lt;&gt;0,I77/H77,"")</f>
        <v/>
      </c>
      <c r="K77" s="267">
        <f>'SCH B2 &amp; B3'!E77</f>
        <v>0</v>
      </c>
      <c r="L77" s="268">
        <f>'SCH B2 &amp; B3 (prior yr)'!E77</f>
        <v>0</v>
      </c>
      <c r="M77" s="269">
        <f>K77-L77</f>
        <v>0</v>
      </c>
      <c r="N77" s="231" t="str">
        <f>IF(L77&lt;&gt;0,M77/L77,"")</f>
        <v/>
      </c>
      <c r="O77" s="267">
        <f>'SCH B2 &amp; B3'!F77</f>
        <v>0</v>
      </c>
      <c r="P77" s="268">
        <f>'SCH B2 &amp; B3 (prior yr)'!F77</f>
        <v>0</v>
      </c>
      <c r="Q77" s="269">
        <f>O77-P77</f>
        <v>0</v>
      </c>
      <c r="R77" s="231" t="str">
        <f>IF(P77&lt;&gt;0,Q77/P77,"")</f>
        <v/>
      </c>
      <c r="S77" s="267">
        <f>'SCH B2 &amp; B3'!G77</f>
        <v>0</v>
      </c>
      <c r="T77" s="268">
        <f>'SCH B2 &amp; B3 (prior yr)'!G77</f>
        <v>0</v>
      </c>
      <c r="U77" s="269">
        <f>S77-T77</f>
        <v>0</v>
      </c>
      <c r="V77" s="231" t="str">
        <f>IF(T77&lt;&gt;0,U77/T77,"")</f>
        <v/>
      </c>
      <c r="W77" s="267">
        <f>'SCH B2 &amp; B3'!H77</f>
        <v>0</v>
      </c>
      <c r="X77" s="268">
        <f>'SCH B2 &amp; B3 (prior yr)'!H77</f>
        <v>0</v>
      </c>
      <c r="Y77" s="269">
        <f>W77-X77</f>
        <v>0</v>
      </c>
      <c r="Z77" s="231" t="str">
        <f>IF(X77&lt;&gt;0,Y77/X77,"")</f>
        <v/>
      </c>
      <c r="AA77" s="267">
        <f>'SCH B2 &amp; B3'!I77</f>
        <v>0</v>
      </c>
      <c r="AB77" s="268">
        <f>'SCH B2 &amp; B3 (prior yr)'!I77</f>
        <v>0</v>
      </c>
      <c r="AC77" s="269">
        <f>AA77-AB77</f>
        <v>0</v>
      </c>
      <c r="AD77" s="231" t="str">
        <f>IF(AB77&lt;&gt;0,AC77/AB77,"")</f>
        <v/>
      </c>
      <c r="AE77" s="267">
        <f>'SCH B2 &amp; B3'!J77</f>
        <v>0</v>
      </c>
      <c r="AF77" s="268">
        <f>'SCH B2 &amp; B3 (prior yr)'!J77</f>
        <v>0</v>
      </c>
      <c r="AG77" s="269">
        <f>AE77-AF77</f>
        <v>0</v>
      </c>
      <c r="AH77" s="231" t="str">
        <f>IF(AF77&lt;&gt;0,AG77/AF77,"")</f>
        <v/>
      </c>
      <c r="AI77" s="268">
        <f>'SCH B2 &amp; B3'!K77</f>
        <v>0</v>
      </c>
      <c r="AJ77" s="268">
        <f>'SCH B2 &amp; B3 (prior yr)'!K77</f>
        <v>0</v>
      </c>
      <c r="AK77" s="269"/>
      <c r="AL77" s="231" t="str">
        <f>IF(AJ77&lt;&gt;0,AK77/AJ77,"")</f>
        <v/>
      </c>
      <c r="AM77" s="267">
        <f>'SCH B2 &amp; B3'!L77</f>
        <v>0</v>
      </c>
      <c r="AN77" s="268">
        <f>'SCH B2 &amp; B3 (prior yr)'!L77</f>
        <v>0</v>
      </c>
      <c r="AO77" s="269">
        <f>AM77-AN77</f>
        <v>0</v>
      </c>
      <c r="AP77" s="231" t="str">
        <f>IF(AN77&lt;&gt;0,AO77/AN77,"")</f>
        <v/>
      </c>
      <c r="AQ77" s="267">
        <f>'SCH B2 &amp; B3'!M77</f>
        <v>0</v>
      </c>
      <c r="AR77" s="268">
        <f>'SCH B2 &amp; B3 (prior yr)'!M77</f>
        <v>0</v>
      </c>
      <c r="AS77" s="269">
        <f>AQ77-AR77</f>
        <v>0</v>
      </c>
      <c r="AT77" s="231" t="str">
        <f>IF(AR77&lt;&gt;0,AS77/AR77,"")</f>
        <v/>
      </c>
      <c r="AU77" s="267">
        <f>'SCH B2 &amp; B3'!N77</f>
        <v>0</v>
      </c>
      <c r="AV77" s="268">
        <f>'SCH B2 &amp; B3 (prior yr)'!N77</f>
        <v>0</v>
      </c>
      <c r="AW77" s="269">
        <f>AU77-AV77</f>
        <v>0</v>
      </c>
      <c r="AX77" s="231" t="str">
        <f>IF(AV77&lt;&gt;0,AW77/AV77,"")</f>
        <v/>
      </c>
      <c r="AY77" s="267">
        <f>'SCH B2 &amp; B3'!O77</f>
        <v>0</v>
      </c>
      <c r="AZ77" s="268">
        <f>'SCH B2 &amp; B3 (prior yr)'!O77</f>
        <v>0</v>
      </c>
      <c r="BA77" s="269">
        <f>AY77-AZ77</f>
        <v>0</v>
      </c>
      <c r="BB77" s="231" t="str">
        <f>IF(AZ77&lt;&gt;0,BA77/AZ77,"")</f>
        <v/>
      </c>
      <c r="BC77" s="277">
        <f>AQ77+AU77+AY77</f>
        <v>0</v>
      </c>
      <c r="BD77" s="277">
        <f>AR77+AV77+AZ77</f>
        <v>0</v>
      </c>
      <c r="BE77" s="266">
        <f>BC77-BD77</f>
        <v>0</v>
      </c>
      <c r="BF77" s="230" t="str">
        <f>IF(BD77&lt;&gt;0,BE77/BD77,"")</f>
        <v/>
      </c>
      <c r="BG77" s="237"/>
      <c r="BH77" s="235"/>
      <c r="BI77" s="235"/>
      <c r="BJ77" s="235"/>
      <c r="BK77" s="235"/>
      <c r="BL77" s="235"/>
      <c r="BM77" s="235"/>
      <c r="BN77" s="235"/>
      <c r="BO77" s="235"/>
      <c r="BP77" s="235"/>
      <c r="BQ77" s="235"/>
      <c r="BR77" s="235"/>
      <c r="BS77" s="235"/>
      <c r="BT77" s="235"/>
      <c r="BU77" s="235"/>
      <c r="BV77" s="235"/>
      <c r="BW77" s="235"/>
      <c r="BX77" s="235"/>
      <c r="BY77" s="235"/>
      <c r="BZ77" s="238"/>
      <c r="CA77" s="234">
        <f>C77+G77+K77+O77+S77+W77+AA77+AE77+AI77+AM77+AQ77+AU77+AY77</f>
        <v>0</v>
      </c>
      <c r="CB77" s="234">
        <f>D77+H77+L77+P77+T77+X77+AB77+AF77+AJ77+AN77+AR77+AV77+AZ77</f>
        <v>0</v>
      </c>
      <c r="CC77" s="269">
        <f>CA77-CB77</f>
        <v>0</v>
      </c>
      <c r="CD77" s="318" t="str">
        <f>IF(CB77&lt;&gt;0,CC77/CB77,"")</f>
        <v/>
      </c>
    </row>
    <row r="78" spans="1:82" x14ac:dyDescent="0.2"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</row>
    <row r="79" spans="1:82" x14ac:dyDescent="0.2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</row>
    <row r="80" spans="1:82" x14ac:dyDescent="0.2">
      <c r="A80" s="4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</row>
    <row r="81" spans="1:81" ht="15.75" x14ac:dyDescent="0.25">
      <c r="A81" s="40"/>
      <c r="B81" s="43"/>
      <c r="C81" s="43"/>
      <c r="D81" s="43"/>
      <c r="E81" s="43"/>
      <c r="F81" s="43"/>
      <c r="G81" s="43"/>
      <c r="H81" s="43"/>
      <c r="I81" s="43"/>
      <c r="J81" s="43"/>
      <c r="K81" s="44"/>
      <c r="L81" s="44"/>
      <c r="M81" s="44"/>
      <c r="N81" s="44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5"/>
      <c r="AR81" s="45"/>
      <c r="AS81" s="45"/>
      <c r="AT81" s="45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</row>
    <row r="82" spans="1:81" x14ac:dyDescent="0.2">
      <c r="A82" s="40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</row>
    <row r="83" spans="1:81" ht="15.75" x14ac:dyDescent="0.25">
      <c r="A83" s="40"/>
      <c r="B83" s="44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</row>
    <row r="84" spans="1:81" x14ac:dyDescent="0.2">
      <c r="A84" s="40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</row>
    <row r="85" spans="1:81" ht="15.75" x14ac:dyDescent="0.25">
      <c r="A85" s="40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4"/>
      <c r="CB85" s="44"/>
      <c r="CC85" s="44"/>
    </row>
    <row r="86" spans="1:81" ht="15.75" x14ac:dyDescent="0.25">
      <c r="A86" s="40"/>
      <c r="B86" s="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</row>
    <row r="87" spans="1:81" ht="15.75" x14ac:dyDescent="0.25">
      <c r="A87" s="40"/>
      <c r="B87" s="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</row>
    <row r="88" spans="1:81" ht="15.75" x14ac:dyDescent="0.25">
      <c r="A88" s="40"/>
      <c r="B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</row>
    <row r="89" spans="1:81" ht="15.75" x14ac:dyDescent="0.25">
      <c r="A89" s="40"/>
      <c r="B89" s="46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</row>
    <row r="90" spans="1:81" ht="15.75" x14ac:dyDescent="0.25">
      <c r="A90" s="40"/>
      <c r="B90" s="46"/>
      <c r="C90" s="48"/>
      <c r="D90" s="48"/>
      <c r="E90" s="48"/>
      <c r="F90" s="48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</row>
    <row r="91" spans="1:81" x14ac:dyDescent="0.2">
      <c r="A91" s="40"/>
      <c r="B91" s="43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</row>
    <row r="92" spans="1:81" x14ac:dyDescent="0.2">
      <c r="A92" s="40"/>
      <c r="B92" s="43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</row>
    <row r="93" spans="1:81" x14ac:dyDescent="0.2">
      <c r="A93" s="40"/>
      <c r="B93" s="43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</row>
    <row r="94" spans="1:81" x14ac:dyDescent="0.2">
      <c r="A94" s="40"/>
      <c r="B94" s="43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</row>
    <row r="95" spans="1:81" x14ac:dyDescent="0.2">
      <c r="A95" s="40"/>
      <c r="B95" s="43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</row>
    <row r="96" spans="1:81" x14ac:dyDescent="0.2">
      <c r="A96" s="40"/>
      <c r="B96" s="43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</row>
    <row r="97" spans="1:81" x14ac:dyDescent="0.2">
      <c r="A97" s="40"/>
      <c r="B97" s="43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</row>
    <row r="98" spans="1:81" x14ac:dyDescent="0.2">
      <c r="A98" s="40"/>
      <c r="B98" s="43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</row>
    <row r="99" spans="1:81" x14ac:dyDescent="0.2">
      <c r="A99" s="40"/>
      <c r="B99" s="43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</row>
    <row r="100" spans="1:81" x14ac:dyDescent="0.2">
      <c r="A100" s="40"/>
      <c r="B100" s="43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</row>
    <row r="101" spans="1:81" x14ac:dyDescent="0.2">
      <c r="A101" s="40"/>
      <c r="B101" s="43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</row>
    <row r="102" spans="1:81" x14ac:dyDescent="0.2">
      <c r="A102" s="40"/>
      <c r="B102" s="43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</row>
    <row r="103" spans="1:81" x14ac:dyDescent="0.2">
      <c r="A103" s="40"/>
      <c r="B103" s="43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</row>
    <row r="104" spans="1:81" x14ac:dyDescent="0.2">
      <c r="A104" s="40"/>
      <c r="B104" s="43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</row>
    <row r="105" spans="1:81" x14ac:dyDescent="0.2">
      <c r="A105" s="40"/>
      <c r="B105" s="43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</row>
    <row r="106" spans="1:81" x14ac:dyDescent="0.2">
      <c r="A106" s="40"/>
      <c r="B106" s="43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</row>
    <row r="107" spans="1:81" x14ac:dyDescent="0.2">
      <c r="A107" s="40"/>
      <c r="B107" s="43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</row>
    <row r="108" spans="1:81" x14ac:dyDescent="0.2">
      <c r="A108" s="40"/>
      <c r="B108" s="43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</row>
    <row r="109" spans="1:81" x14ac:dyDescent="0.2">
      <c r="A109" s="40"/>
      <c r="B109" s="43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</row>
    <row r="110" spans="1:81" x14ac:dyDescent="0.2">
      <c r="A110" s="40"/>
      <c r="B110" s="43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</row>
    <row r="111" spans="1:81" x14ac:dyDescent="0.2">
      <c r="A111" s="40"/>
      <c r="B111" s="43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</row>
    <row r="112" spans="1:81" x14ac:dyDescent="0.2">
      <c r="A112" s="40"/>
      <c r="B112" s="43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</row>
    <row r="113" spans="1:81" x14ac:dyDescent="0.2">
      <c r="A113" s="40"/>
      <c r="B113" s="43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</row>
    <row r="114" spans="1:81" x14ac:dyDescent="0.2">
      <c r="A114" s="40"/>
      <c r="B114" s="43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</row>
    <row r="115" spans="1:81" x14ac:dyDescent="0.2">
      <c r="A115" s="40"/>
      <c r="B115" s="43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</row>
    <row r="116" spans="1:81" x14ac:dyDescent="0.2">
      <c r="A116" s="40"/>
      <c r="B116" s="43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</row>
    <row r="117" spans="1:81" x14ac:dyDescent="0.2">
      <c r="A117" s="40"/>
      <c r="B117" s="43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</row>
    <row r="118" spans="1:81" x14ac:dyDescent="0.2">
      <c r="A118" s="40"/>
      <c r="B118" s="43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</row>
    <row r="119" spans="1:81" x14ac:dyDescent="0.2">
      <c r="A119" s="40"/>
      <c r="B119" s="43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</row>
    <row r="120" spans="1:81" x14ac:dyDescent="0.2">
      <c r="A120" s="40"/>
      <c r="B120" s="43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</row>
    <row r="121" spans="1:81" x14ac:dyDescent="0.2">
      <c r="A121" s="40"/>
      <c r="B121" s="43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</row>
    <row r="122" spans="1:81" x14ac:dyDescent="0.2">
      <c r="A122" s="40"/>
      <c r="B122" s="43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</row>
    <row r="123" spans="1:81" x14ac:dyDescent="0.2">
      <c r="A123" s="40"/>
      <c r="B123" s="43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</row>
    <row r="124" spans="1:81" x14ac:dyDescent="0.2">
      <c r="A124" s="40"/>
      <c r="B124" s="43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</row>
    <row r="125" spans="1:81" x14ac:dyDescent="0.2">
      <c r="A125" s="40"/>
      <c r="B125" s="43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</row>
    <row r="126" spans="1:81" x14ac:dyDescent="0.2">
      <c r="A126" s="40"/>
      <c r="B126" s="43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</row>
    <row r="127" spans="1:81" x14ac:dyDescent="0.2">
      <c r="A127" s="40"/>
      <c r="B127" s="43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</row>
    <row r="128" spans="1:81" x14ac:dyDescent="0.2">
      <c r="A128" s="40"/>
      <c r="B128" s="43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</row>
    <row r="129" spans="1:81" x14ac:dyDescent="0.2">
      <c r="A129" s="40"/>
      <c r="B129" s="43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</row>
    <row r="130" spans="1:81" x14ac:dyDescent="0.2">
      <c r="A130" s="40"/>
      <c r="B130" s="43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</row>
    <row r="131" spans="1:81" x14ac:dyDescent="0.2">
      <c r="A131" s="40"/>
      <c r="B131" s="43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</row>
    <row r="132" spans="1:81" x14ac:dyDescent="0.2">
      <c r="A132" s="40"/>
      <c r="B132" s="43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</row>
    <row r="133" spans="1:81" x14ac:dyDescent="0.2">
      <c r="A133" s="40"/>
      <c r="B133" s="43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</row>
    <row r="134" spans="1:81" x14ac:dyDescent="0.2">
      <c r="A134" s="40"/>
      <c r="B134" s="43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</row>
    <row r="135" spans="1:81" x14ac:dyDescent="0.2">
      <c r="A135" s="40"/>
      <c r="B135" s="43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</row>
    <row r="136" spans="1:81" x14ac:dyDescent="0.2">
      <c r="A136" s="40"/>
      <c r="B136" s="43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</row>
    <row r="137" spans="1:81" x14ac:dyDescent="0.2">
      <c r="A137" s="40"/>
      <c r="B137" s="43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</row>
    <row r="138" spans="1:81" x14ac:dyDescent="0.2">
      <c r="A138" s="40"/>
      <c r="B138" s="43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</row>
    <row r="139" spans="1:81" x14ac:dyDescent="0.2">
      <c r="A139" s="40"/>
      <c r="B139" s="43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</row>
    <row r="140" spans="1:81" x14ac:dyDescent="0.2">
      <c r="A140" s="40"/>
      <c r="B140" s="43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</row>
    <row r="141" spans="1:81" x14ac:dyDescent="0.2">
      <c r="A141" s="40"/>
      <c r="B141" s="43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</row>
    <row r="142" spans="1:81" x14ac:dyDescent="0.2">
      <c r="A142" s="40"/>
      <c r="B142" s="43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49"/>
      <c r="CB142" s="49"/>
      <c r="CC142" s="49"/>
    </row>
    <row r="143" spans="1:81" x14ac:dyDescent="0.2">
      <c r="A143" s="40"/>
      <c r="B143" s="41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49"/>
      <c r="CB143" s="49"/>
      <c r="CC143" s="49"/>
    </row>
    <row r="144" spans="1:81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</row>
    <row r="145" spans="1:81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</row>
    <row r="146" spans="1:81" ht="15.75" x14ac:dyDescent="0.25">
      <c r="A146" s="40"/>
      <c r="B146" s="43"/>
      <c r="C146" s="43"/>
      <c r="D146" s="43"/>
      <c r="E146" s="43"/>
      <c r="F146" s="43"/>
      <c r="G146" s="43"/>
      <c r="H146" s="43"/>
      <c r="I146" s="43"/>
      <c r="J146" s="43"/>
      <c r="K146" s="44"/>
      <c r="L146" s="44"/>
      <c r="M146" s="44"/>
      <c r="N146" s="44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5"/>
      <c r="AR146" s="45"/>
      <c r="AS146" s="45"/>
      <c r="AT146" s="45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</row>
    <row r="147" spans="1:81" x14ac:dyDescent="0.2">
      <c r="A147" s="40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</row>
    <row r="148" spans="1:81" ht="15.75" x14ac:dyDescent="0.25">
      <c r="A148" s="40"/>
      <c r="B148" s="44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</row>
    <row r="149" spans="1:81" x14ac:dyDescent="0.2">
      <c r="A149" s="40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</row>
    <row r="150" spans="1:81" ht="15.75" x14ac:dyDescent="0.25">
      <c r="A150" s="40"/>
      <c r="B150" s="44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4"/>
      <c r="CB150" s="44"/>
      <c r="CC150" s="44"/>
    </row>
    <row r="151" spans="1:81" ht="15.75" x14ac:dyDescent="0.25">
      <c r="A151" s="40"/>
      <c r="B151" s="46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</row>
    <row r="152" spans="1:81" ht="15.75" x14ac:dyDescent="0.25">
      <c r="A152" s="40"/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</row>
    <row r="153" spans="1:81" ht="15.75" x14ac:dyDescent="0.25">
      <c r="A153" s="40"/>
      <c r="B153" s="46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</row>
    <row r="154" spans="1:81" ht="15.75" x14ac:dyDescent="0.25">
      <c r="A154" s="40"/>
      <c r="B154" s="46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</row>
    <row r="155" spans="1:81" ht="15.75" x14ac:dyDescent="0.25">
      <c r="A155" s="40"/>
      <c r="B155" s="46"/>
      <c r="C155" s="48"/>
      <c r="D155" s="48"/>
      <c r="E155" s="48"/>
      <c r="F155" s="48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</row>
    <row r="156" spans="1:81" x14ac:dyDescent="0.2">
      <c r="A156" s="40"/>
      <c r="B156" s="43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</row>
    <row r="157" spans="1:81" x14ac:dyDescent="0.2">
      <c r="A157" s="40"/>
      <c r="B157" s="43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</row>
    <row r="158" spans="1:81" x14ac:dyDescent="0.2">
      <c r="A158" s="40"/>
      <c r="B158" s="43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  <c r="BU158" s="49"/>
      <c r="BV158" s="49"/>
      <c r="BW158" s="49"/>
      <c r="BX158" s="49"/>
      <c r="BY158" s="49"/>
      <c r="BZ158" s="49"/>
      <c r="CA158" s="49"/>
      <c r="CB158" s="49"/>
      <c r="CC158" s="49"/>
    </row>
    <row r="159" spans="1:81" x14ac:dyDescent="0.2">
      <c r="A159" s="40"/>
      <c r="B159" s="43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49"/>
      <c r="BT159" s="49"/>
      <c r="BU159" s="49"/>
      <c r="BV159" s="49"/>
      <c r="BW159" s="49"/>
      <c r="BX159" s="49"/>
      <c r="BY159" s="49"/>
      <c r="BZ159" s="49"/>
      <c r="CA159" s="49"/>
      <c r="CB159" s="49"/>
      <c r="CC159" s="49"/>
    </row>
    <row r="160" spans="1:81" x14ac:dyDescent="0.2">
      <c r="A160" s="40"/>
      <c r="B160" s="43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  <c r="BT160" s="49"/>
      <c r="BU160" s="49"/>
      <c r="BV160" s="49"/>
      <c r="BW160" s="49"/>
      <c r="BX160" s="49"/>
      <c r="BY160" s="49"/>
      <c r="BZ160" s="49"/>
      <c r="CA160" s="49"/>
      <c r="CB160" s="49"/>
      <c r="CC160" s="49"/>
    </row>
    <row r="161" spans="1:81" x14ac:dyDescent="0.2">
      <c r="A161" s="40"/>
      <c r="B161" s="43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49"/>
      <c r="BT161" s="49"/>
      <c r="BU161" s="49"/>
      <c r="BV161" s="49"/>
      <c r="BW161" s="49"/>
      <c r="BX161" s="49"/>
      <c r="BY161" s="49"/>
      <c r="BZ161" s="49"/>
      <c r="CA161" s="49"/>
      <c r="CB161" s="49"/>
      <c r="CC161" s="49"/>
    </row>
    <row r="162" spans="1:81" x14ac:dyDescent="0.2">
      <c r="A162" s="40"/>
      <c r="B162" s="43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49"/>
      <c r="BT162" s="49"/>
      <c r="BU162" s="49"/>
      <c r="BV162" s="49"/>
      <c r="BW162" s="49"/>
      <c r="BX162" s="49"/>
      <c r="BY162" s="49"/>
      <c r="BZ162" s="49"/>
      <c r="CA162" s="49"/>
      <c r="CB162" s="49"/>
      <c r="CC162" s="49"/>
    </row>
    <row r="163" spans="1:81" x14ac:dyDescent="0.2">
      <c r="A163" s="40"/>
      <c r="B163" s="43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  <c r="BT163" s="49"/>
      <c r="BU163" s="49"/>
      <c r="BV163" s="49"/>
      <c r="BW163" s="49"/>
      <c r="BX163" s="49"/>
      <c r="BY163" s="49"/>
      <c r="BZ163" s="49"/>
      <c r="CA163" s="49"/>
      <c r="CB163" s="49"/>
      <c r="CC163" s="49"/>
    </row>
    <row r="164" spans="1:81" x14ac:dyDescent="0.2">
      <c r="A164" s="40"/>
      <c r="B164" s="43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49"/>
      <c r="BT164" s="49"/>
      <c r="BU164" s="49"/>
      <c r="BV164" s="49"/>
      <c r="BW164" s="49"/>
      <c r="BX164" s="49"/>
      <c r="BY164" s="49"/>
      <c r="BZ164" s="49"/>
      <c r="CA164" s="49"/>
      <c r="CB164" s="49"/>
      <c r="CC164" s="49"/>
    </row>
    <row r="165" spans="1:81" x14ac:dyDescent="0.2">
      <c r="A165" s="40"/>
      <c r="B165" s="43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49"/>
      <c r="BN165" s="49"/>
      <c r="BO165" s="49"/>
      <c r="BP165" s="49"/>
      <c r="BQ165" s="49"/>
      <c r="BR165" s="49"/>
      <c r="BS165" s="49"/>
      <c r="BT165" s="49"/>
      <c r="BU165" s="49"/>
      <c r="BV165" s="49"/>
      <c r="BW165" s="49"/>
      <c r="BX165" s="49"/>
      <c r="BY165" s="49"/>
      <c r="BZ165" s="49"/>
      <c r="CA165" s="49"/>
      <c r="CB165" s="49"/>
      <c r="CC165" s="49"/>
    </row>
    <row r="166" spans="1:81" x14ac:dyDescent="0.2">
      <c r="A166" s="40"/>
      <c r="B166" s="43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49"/>
      <c r="BL166" s="49"/>
      <c r="BM166" s="49"/>
      <c r="BN166" s="49"/>
      <c r="BO166" s="49"/>
      <c r="BP166" s="49"/>
      <c r="BQ166" s="49"/>
      <c r="BR166" s="49"/>
      <c r="BS166" s="49"/>
      <c r="BT166" s="49"/>
      <c r="BU166" s="49"/>
      <c r="BV166" s="49"/>
      <c r="BW166" s="49"/>
      <c r="BX166" s="49"/>
      <c r="BY166" s="49"/>
      <c r="BZ166" s="49"/>
      <c r="CA166" s="49"/>
      <c r="CB166" s="49"/>
      <c r="CC166" s="49"/>
    </row>
    <row r="167" spans="1:81" x14ac:dyDescent="0.2">
      <c r="A167" s="40"/>
      <c r="B167" s="41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  <c r="BR167" s="49"/>
      <c r="BS167" s="49"/>
      <c r="BT167" s="49"/>
      <c r="BU167" s="49"/>
      <c r="BV167" s="49"/>
      <c r="BW167" s="49"/>
      <c r="BX167" s="49"/>
      <c r="BY167" s="49"/>
      <c r="BZ167" s="49"/>
      <c r="CA167" s="49"/>
      <c r="CB167" s="49"/>
      <c r="CC167" s="49"/>
    </row>
    <row r="168" spans="1:81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</row>
    <row r="169" spans="1:81" x14ac:dyDescent="0.2">
      <c r="A169" s="40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</row>
    <row r="170" spans="1:81" ht="15.75" x14ac:dyDescent="0.25">
      <c r="A170" s="40"/>
      <c r="B170" s="43"/>
      <c r="C170" s="43"/>
      <c r="D170" s="43"/>
      <c r="E170" s="43"/>
      <c r="F170" s="43"/>
      <c r="G170" s="43"/>
      <c r="H170" s="43"/>
      <c r="I170" s="43"/>
      <c r="J170" s="43"/>
      <c r="K170" s="44"/>
      <c r="L170" s="44"/>
      <c r="M170" s="44"/>
      <c r="N170" s="44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5"/>
      <c r="AR170" s="45"/>
      <c r="AS170" s="45"/>
      <c r="AT170" s="45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</row>
    <row r="171" spans="1:81" x14ac:dyDescent="0.2">
      <c r="A171" s="40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</row>
    <row r="172" spans="1:81" ht="15.75" x14ac:dyDescent="0.25">
      <c r="A172" s="40"/>
      <c r="B172" s="44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</row>
    <row r="173" spans="1:81" x14ac:dyDescent="0.2">
      <c r="A173" s="40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</row>
    <row r="174" spans="1:81" ht="15.75" x14ac:dyDescent="0.25">
      <c r="A174" s="40"/>
      <c r="B174" s="45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4"/>
      <c r="CB174" s="44"/>
      <c r="CC174" s="44"/>
    </row>
    <row r="175" spans="1:81" ht="15.75" x14ac:dyDescent="0.25">
      <c r="A175" s="40"/>
      <c r="B175" s="46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47"/>
      <c r="BZ175" s="47"/>
      <c r="CA175" s="47"/>
      <c r="CB175" s="47"/>
      <c r="CC175" s="47"/>
    </row>
    <row r="176" spans="1:81" ht="15.75" x14ac:dyDescent="0.25">
      <c r="A176" s="40"/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47"/>
      <c r="BZ176" s="47"/>
      <c r="CA176" s="47"/>
      <c r="CB176" s="47"/>
      <c r="CC176" s="47"/>
    </row>
    <row r="177" spans="1:81" ht="15.75" x14ac:dyDescent="0.25">
      <c r="A177" s="40"/>
      <c r="B177" s="46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</row>
    <row r="178" spans="1:81" ht="15.75" x14ac:dyDescent="0.25">
      <c r="A178" s="40"/>
      <c r="B178" s="46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</row>
    <row r="179" spans="1:81" ht="15.75" x14ac:dyDescent="0.25">
      <c r="A179" s="40"/>
      <c r="B179" s="46"/>
      <c r="C179" s="48"/>
      <c r="D179" s="48"/>
      <c r="E179" s="48"/>
      <c r="F179" s="48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</row>
    <row r="180" spans="1:81" x14ac:dyDescent="0.2">
      <c r="A180" s="40"/>
      <c r="B180" s="43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</row>
    <row r="181" spans="1:81" x14ac:dyDescent="0.2">
      <c r="A181" s="40"/>
      <c r="B181" s="43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</row>
    <row r="182" spans="1:81" x14ac:dyDescent="0.2">
      <c r="A182" s="40"/>
      <c r="B182" s="43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</row>
    <row r="183" spans="1:81" x14ac:dyDescent="0.2">
      <c r="A183" s="40"/>
      <c r="B183" s="43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</row>
    <row r="184" spans="1:81" x14ac:dyDescent="0.2">
      <c r="A184" s="40"/>
      <c r="B184" s="43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</row>
    <row r="185" spans="1:81" x14ac:dyDescent="0.2">
      <c r="A185" s="40"/>
      <c r="B185" s="43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</row>
    <row r="186" spans="1:81" x14ac:dyDescent="0.2">
      <c r="A186" s="40"/>
      <c r="B186" s="43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</row>
    <row r="187" spans="1:81" x14ac:dyDescent="0.2">
      <c r="A187" s="40"/>
      <c r="B187" s="43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</row>
    <row r="188" spans="1:81" x14ac:dyDescent="0.2">
      <c r="A188" s="40"/>
      <c r="B188" s="43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</row>
    <row r="189" spans="1:81" x14ac:dyDescent="0.2">
      <c r="A189" s="40"/>
      <c r="B189" s="43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</row>
    <row r="190" spans="1:81" x14ac:dyDescent="0.2">
      <c r="A190" s="40"/>
      <c r="B190" s="43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</row>
    <row r="191" spans="1:81" x14ac:dyDescent="0.2">
      <c r="A191" s="40"/>
      <c r="B191" s="43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</row>
    <row r="192" spans="1:81" x14ac:dyDescent="0.2">
      <c r="A192" s="40"/>
      <c r="B192" s="43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</row>
    <row r="193" spans="1:81" x14ac:dyDescent="0.2">
      <c r="A193" s="40"/>
      <c r="B193" s="43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</row>
    <row r="194" spans="1:81" x14ac:dyDescent="0.2">
      <c r="A194" s="40"/>
      <c r="B194" s="43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</row>
    <row r="195" spans="1:81" x14ac:dyDescent="0.2">
      <c r="A195" s="40"/>
      <c r="B195" s="43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</row>
    <row r="196" spans="1:81" x14ac:dyDescent="0.2">
      <c r="A196" s="40"/>
      <c r="B196" s="43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</row>
    <row r="197" spans="1:81" x14ac:dyDescent="0.2">
      <c r="A197" s="40"/>
      <c r="B197" s="43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</row>
    <row r="198" spans="1:81" x14ac:dyDescent="0.2">
      <c r="A198" s="40"/>
      <c r="B198" s="43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</row>
    <row r="199" spans="1:81" x14ac:dyDescent="0.2">
      <c r="A199" s="40"/>
      <c r="B199" s="43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  <c r="BR199" s="49"/>
      <c r="BS199" s="49"/>
      <c r="BT199" s="49"/>
      <c r="BU199" s="49"/>
      <c r="BV199" s="49"/>
      <c r="BW199" s="49"/>
      <c r="BX199" s="49"/>
      <c r="BY199" s="49"/>
      <c r="BZ199" s="49"/>
      <c r="CA199" s="49"/>
      <c r="CB199" s="49"/>
      <c r="CC199" s="49"/>
    </row>
    <row r="200" spans="1:81" x14ac:dyDescent="0.2">
      <c r="A200" s="40"/>
      <c r="B200" s="43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  <c r="BR200" s="49"/>
      <c r="BS200" s="49"/>
      <c r="BT200" s="49"/>
      <c r="BU200" s="49"/>
      <c r="BV200" s="49"/>
      <c r="BW200" s="49"/>
      <c r="BX200" s="49"/>
      <c r="BY200" s="49"/>
      <c r="BZ200" s="49"/>
      <c r="CA200" s="49"/>
      <c r="CB200" s="49"/>
      <c r="CC200" s="49"/>
    </row>
    <row r="201" spans="1:81" x14ac:dyDescent="0.2">
      <c r="A201" s="40"/>
      <c r="B201" s="43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</row>
    <row r="202" spans="1:81" x14ac:dyDescent="0.2">
      <c r="A202" s="40"/>
      <c r="B202" s="43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</row>
    <row r="203" spans="1:81" x14ac:dyDescent="0.2">
      <c r="A203" s="40"/>
      <c r="B203" s="43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</row>
    <row r="204" spans="1:81" x14ac:dyDescent="0.2">
      <c r="A204" s="40"/>
      <c r="B204" s="43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</row>
    <row r="205" spans="1:81" x14ac:dyDescent="0.2">
      <c r="A205" s="40"/>
      <c r="B205" s="43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</row>
    <row r="206" spans="1:81" x14ac:dyDescent="0.2">
      <c r="A206" s="40"/>
      <c r="B206" s="43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</row>
    <row r="207" spans="1:81" x14ac:dyDescent="0.2">
      <c r="A207" s="40"/>
      <c r="B207" s="43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</row>
    <row r="208" spans="1:81" x14ac:dyDescent="0.2">
      <c r="A208" s="40"/>
      <c r="B208" s="43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</row>
    <row r="209" spans="1:81" x14ac:dyDescent="0.2">
      <c r="A209" s="40"/>
      <c r="B209" s="43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</row>
    <row r="210" spans="1:81" x14ac:dyDescent="0.2">
      <c r="A210" s="40"/>
      <c r="B210" s="43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</row>
    <row r="211" spans="1:81" x14ac:dyDescent="0.2">
      <c r="A211" s="40"/>
      <c r="B211" s="43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</row>
    <row r="212" spans="1:81" x14ac:dyDescent="0.2">
      <c r="A212" s="40"/>
      <c r="B212" s="43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</row>
    <row r="213" spans="1:81" x14ac:dyDescent="0.2">
      <c r="A213" s="40"/>
      <c r="B213" s="43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</row>
    <row r="214" spans="1:81" x14ac:dyDescent="0.2">
      <c r="A214" s="40"/>
      <c r="B214" s="43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</row>
    <row r="215" spans="1:81" x14ac:dyDescent="0.2">
      <c r="A215" s="40"/>
      <c r="B215" s="43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</row>
    <row r="216" spans="1:81" x14ac:dyDescent="0.2">
      <c r="A216" s="40"/>
      <c r="B216" s="43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</row>
    <row r="217" spans="1:81" x14ac:dyDescent="0.2">
      <c r="A217" s="40"/>
      <c r="B217" s="43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</row>
    <row r="218" spans="1:81" x14ac:dyDescent="0.2">
      <c r="A218" s="40"/>
      <c r="B218" s="43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</row>
    <row r="219" spans="1:81" x14ac:dyDescent="0.2">
      <c r="A219" s="40"/>
      <c r="B219" s="43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</row>
    <row r="220" spans="1:81" x14ac:dyDescent="0.2">
      <c r="A220" s="40"/>
      <c r="B220" s="43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</row>
    <row r="221" spans="1:81" x14ac:dyDescent="0.2">
      <c r="A221" s="40"/>
      <c r="B221" s="43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</row>
    <row r="222" spans="1:81" x14ac:dyDescent="0.2">
      <c r="A222" s="40"/>
      <c r="B222" s="43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</row>
    <row r="223" spans="1:81" x14ac:dyDescent="0.2">
      <c r="A223" s="40"/>
      <c r="B223" s="43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  <c r="BR223" s="49"/>
      <c r="BS223" s="49"/>
      <c r="BT223" s="49"/>
      <c r="BU223" s="49"/>
      <c r="BV223" s="49"/>
      <c r="BW223" s="49"/>
      <c r="BX223" s="49"/>
      <c r="BY223" s="49"/>
      <c r="BZ223" s="49"/>
      <c r="CA223" s="49"/>
      <c r="CB223" s="49"/>
      <c r="CC223" s="49"/>
    </row>
    <row r="224" spans="1:81" x14ac:dyDescent="0.2">
      <c r="A224" s="40"/>
      <c r="B224" s="43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  <c r="BR224" s="49"/>
      <c r="BS224" s="49"/>
      <c r="BT224" s="49"/>
      <c r="BU224" s="49"/>
      <c r="BV224" s="49"/>
      <c r="BW224" s="49"/>
      <c r="BX224" s="49"/>
      <c r="BY224" s="49"/>
      <c r="BZ224" s="49"/>
      <c r="CA224" s="49"/>
      <c r="CB224" s="49"/>
      <c r="CC224" s="49"/>
    </row>
    <row r="225" spans="1:81" x14ac:dyDescent="0.2">
      <c r="A225" s="40"/>
      <c r="B225" s="43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  <c r="BR225" s="49"/>
      <c r="BS225" s="49"/>
      <c r="BT225" s="49"/>
      <c r="BU225" s="49"/>
      <c r="BV225" s="49"/>
      <c r="BW225" s="49"/>
      <c r="BX225" s="49"/>
      <c r="BY225" s="49"/>
      <c r="BZ225" s="49"/>
      <c r="CA225" s="49"/>
      <c r="CB225" s="49"/>
      <c r="CC225" s="49"/>
    </row>
    <row r="226" spans="1:81" x14ac:dyDescent="0.2">
      <c r="A226" s="40"/>
      <c r="B226" s="43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</row>
    <row r="227" spans="1:81" x14ac:dyDescent="0.2">
      <c r="A227" s="40"/>
      <c r="B227" s="43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49"/>
      <c r="BW227" s="49"/>
      <c r="BX227" s="49"/>
      <c r="BY227" s="49"/>
      <c r="BZ227" s="49"/>
      <c r="CA227" s="49"/>
      <c r="CB227" s="49"/>
      <c r="CC227" s="49"/>
    </row>
    <row r="228" spans="1:81" x14ac:dyDescent="0.2">
      <c r="A228" s="40"/>
      <c r="B228" s="43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49"/>
      <c r="BW228" s="49"/>
      <c r="BX228" s="49"/>
      <c r="BY228" s="49"/>
      <c r="BZ228" s="49"/>
      <c r="CA228" s="49"/>
      <c r="CB228" s="49"/>
      <c r="CC228" s="49"/>
    </row>
    <row r="229" spans="1:81" x14ac:dyDescent="0.2">
      <c r="A229" s="40"/>
      <c r="B229" s="43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  <c r="BR229" s="49"/>
      <c r="BS229" s="49"/>
      <c r="BT229" s="49"/>
      <c r="BU229" s="49"/>
      <c r="BV229" s="49"/>
      <c r="BW229" s="49"/>
      <c r="BX229" s="49"/>
      <c r="BY229" s="49"/>
      <c r="BZ229" s="49"/>
      <c r="CA229" s="49"/>
      <c r="CB229" s="49"/>
      <c r="CC229" s="49"/>
    </row>
    <row r="230" spans="1:81" x14ac:dyDescent="0.2">
      <c r="A230" s="40"/>
      <c r="B230" s="43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  <c r="BR230" s="49"/>
      <c r="BS230" s="49"/>
      <c r="BT230" s="49"/>
      <c r="BU230" s="49"/>
      <c r="BV230" s="49"/>
      <c r="BW230" s="49"/>
      <c r="BX230" s="49"/>
      <c r="BY230" s="49"/>
      <c r="BZ230" s="49"/>
      <c r="CA230" s="49"/>
      <c r="CB230" s="49"/>
      <c r="CC230" s="49"/>
    </row>
    <row r="231" spans="1:81" x14ac:dyDescent="0.2">
      <c r="A231" s="40"/>
      <c r="B231" s="43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  <c r="BR231" s="49"/>
      <c r="BS231" s="49"/>
      <c r="BT231" s="49"/>
      <c r="BU231" s="49"/>
      <c r="BV231" s="49"/>
      <c r="BW231" s="49"/>
      <c r="BX231" s="49"/>
      <c r="BY231" s="49"/>
      <c r="BZ231" s="49"/>
      <c r="CA231" s="49"/>
      <c r="CB231" s="49"/>
      <c r="CC231" s="49"/>
    </row>
    <row r="232" spans="1:81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</row>
    <row r="233" spans="1:81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  <c r="CA233" s="40"/>
      <c r="CB233" s="40"/>
      <c r="CC233" s="40"/>
    </row>
    <row r="234" spans="1:81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  <c r="CA234" s="40"/>
      <c r="CB234" s="40"/>
      <c r="CC234" s="40"/>
    </row>
    <row r="235" spans="1:81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  <c r="CA235" s="40"/>
      <c r="CB235" s="40"/>
      <c r="CC235" s="40"/>
    </row>
    <row r="236" spans="1:81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  <c r="CA236" s="40"/>
      <c r="CB236" s="40"/>
      <c r="CC236" s="40"/>
    </row>
    <row r="237" spans="1:81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  <c r="CA237" s="40"/>
      <c r="CB237" s="40"/>
      <c r="CC237" s="40"/>
    </row>
    <row r="238" spans="1:81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</row>
    <row r="239" spans="1:81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  <c r="CA239" s="40"/>
      <c r="CB239" s="40"/>
      <c r="CC239" s="40"/>
    </row>
    <row r="240" spans="1:81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  <c r="CA240" s="40"/>
      <c r="CB240" s="40"/>
      <c r="CC240" s="40"/>
    </row>
    <row r="241" spans="1:81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  <c r="CA241" s="40"/>
      <c r="CB241" s="40"/>
      <c r="CC241" s="40"/>
    </row>
    <row r="242" spans="1:81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  <c r="CA242" s="40"/>
      <c r="CB242" s="40"/>
      <c r="CC242" s="40"/>
    </row>
    <row r="243" spans="1:81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</row>
    <row r="244" spans="1:81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  <c r="CA244" s="40"/>
      <c r="CB244" s="40"/>
      <c r="CC244" s="40"/>
    </row>
    <row r="245" spans="1:81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  <c r="CA245" s="40"/>
      <c r="CB245" s="40"/>
      <c r="CC245" s="40"/>
    </row>
    <row r="246" spans="1:81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  <c r="CA246" s="40"/>
      <c r="CB246" s="40"/>
      <c r="CC246" s="40"/>
    </row>
    <row r="247" spans="1:81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  <c r="CA247" s="40"/>
      <c r="CB247" s="40"/>
      <c r="CC247" s="40"/>
    </row>
    <row r="248" spans="1:81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</row>
    <row r="249" spans="1:81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  <c r="CA249" s="40"/>
      <c r="CB249" s="40"/>
      <c r="CC249" s="40"/>
    </row>
    <row r="250" spans="1:81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  <c r="CA250" s="40"/>
      <c r="CB250" s="40"/>
      <c r="CC250" s="40"/>
    </row>
    <row r="251" spans="1:81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  <c r="CA251" s="40"/>
      <c r="CB251" s="40"/>
      <c r="CC251" s="40"/>
    </row>
    <row r="252" spans="1:81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  <c r="CA252" s="40"/>
      <c r="CB252" s="40"/>
      <c r="CC252" s="40"/>
    </row>
    <row r="253" spans="1:81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  <c r="BY253" s="40"/>
      <c r="BZ253" s="40"/>
      <c r="CA253" s="40"/>
      <c r="CB253" s="40"/>
      <c r="CC253" s="40"/>
    </row>
    <row r="254" spans="1:81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  <c r="CA254" s="40"/>
      <c r="CB254" s="40"/>
      <c r="CC254" s="40"/>
    </row>
    <row r="255" spans="1:81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  <c r="CA255" s="40"/>
      <c r="CB255" s="40"/>
      <c r="CC255" s="40"/>
    </row>
    <row r="256" spans="1:81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  <c r="CA256" s="40"/>
      <c r="CB256" s="40"/>
      <c r="CC256" s="40"/>
    </row>
    <row r="257" spans="1:81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  <c r="CA257" s="40"/>
      <c r="CB257" s="40"/>
      <c r="CC257" s="40"/>
    </row>
    <row r="258" spans="1:81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  <c r="CA258" s="40"/>
      <c r="CB258" s="40"/>
      <c r="CC258" s="40"/>
    </row>
    <row r="259" spans="1:81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  <c r="CA259" s="40"/>
      <c r="CB259" s="40"/>
      <c r="CC259" s="40"/>
    </row>
    <row r="260" spans="1:81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  <c r="CA260" s="40"/>
      <c r="CB260" s="40"/>
      <c r="CC260" s="40"/>
    </row>
    <row r="261" spans="1:81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  <c r="CA261" s="40"/>
      <c r="CB261" s="40"/>
      <c r="CC261" s="40"/>
    </row>
    <row r="262" spans="1:81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  <c r="CA262" s="40"/>
      <c r="CB262" s="40"/>
      <c r="CC262" s="40"/>
    </row>
    <row r="263" spans="1:81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  <c r="CA263" s="40"/>
      <c r="CB263" s="40"/>
      <c r="CC263" s="40"/>
    </row>
    <row r="264" spans="1:81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  <c r="CA264" s="40"/>
      <c r="CB264" s="40"/>
      <c r="CC264" s="40"/>
    </row>
    <row r="265" spans="1:81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  <c r="CA265" s="40"/>
      <c r="CB265" s="40"/>
      <c r="CC265" s="40"/>
    </row>
    <row r="266" spans="1:81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  <c r="CA266" s="40"/>
      <c r="CB266" s="40"/>
      <c r="CC266" s="40"/>
    </row>
    <row r="267" spans="1:81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0"/>
      <c r="BV267" s="40"/>
      <c r="BW267" s="40"/>
      <c r="BX267" s="40"/>
      <c r="BY267" s="40"/>
      <c r="BZ267" s="40"/>
      <c r="CA267" s="40"/>
      <c r="CB267" s="40"/>
      <c r="CC267" s="40"/>
    </row>
    <row r="268" spans="1:81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</row>
    <row r="269" spans="1:81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</row>
    <row r="270" spans="1:81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</row>
    <row r="271" spans="1:81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  <c r="CA271" s="40"/>
      <c r="CB271" s="40"/>
      <c r="CC271" s="40"/>
    </row>
    <row r="272" spans="1:81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O272" s="40"/>
      <c r="BP272" s="40"/>
      <c r="BQ272" s="40"/>
      <c r="BR272" s="40"/>
      <c r="BS272" s="40"/>
      <c r="BT272" s="40"/>
      <c r="BU272" s="40"/>
      <c r="BV272" s="40"/>
      <c r="BW272" s="40"/>
      <c r="BX272" s="40"/>
      <c r="BY272" s="40"/>
      <c r="BZ272" s="40"/>
      <c r="CA272" s="40"/>
      <c r="CB272" s="40"/>
      <c r="CC272" s="40"/>
    </row>
    <row r="273" spans="1:81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0"/>
      <c r="BQ273" s="40"/>
      <c r="BR273" s="40"/>
      <c r="BS273" s="40"/>
      <c r="BT273" s="40"/>
      <c r="BU273" s="40"/>
      <c r="BV273" s="40"/>
      <c r="BW273" s="40"/>
      <c r="BX273" s="40"/>
      <c r="BY273" s="40"/>
      <c r="BZ273" s="40"/>
      <c r="CA273" s="40"/>
      <c r="CB273" s="40"/>
      <c r="CC273" s="40"/>
    </row>
    <row r="274" spans="1:81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  <c r="CA274" s="40"/>
      <c r="CB274" s="40"/>
      <c r="CC274" s="40"/>
    </row>
    <row r="275" spans="1:81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0"/>
      <c r="BQ275" s="40"/>
      <c r="BR275" s="40"/>
      <c r="BS275" s="40"/>
      <c r="BT275" s="40"/>
      <c r="BU275" s="40"/>
      <c r="BV275" s="40"/>
      <c r="BW275" s="40"/>
      <c r="BX275" s="40"/>
      <c r="BY275" s="40"/>
      <c r="BZ275" s="40"/>
      <c r="CA275" s="40"/>
      <c r="CB275" s="40"/>
      <c r="CC275" s="40"/>
    </row>
    <row r="276" spans="1:81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O276" s="40"/>
      <c r="BP276" s="40"/>
      <c r="BQ276" s="40"/>
      <c r="BR276" s="40"/>
      <c r="BS276" s="40"/>
      <c r="BT276" s="40"/>
      <c r="BU276" s="40"/>
      <c r="BV276" s="40"/>
      <c r="BW276" s="40"/>
      <c r="BX276" s="40"/>
      <c r="BY276" s="40"/>
      <c r="BZ276" s="40"/>
      <c r="CA276" s="40"/>
      <c r="CB276" s="40"/>
      <c r="CC276" s="40"/>
    </row>
    <row r="277" spans="1:81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O277" s="40"/>
      <c r="BP277" s="40"/>
      <c r="BQ277" s="40"/>
      <c r="BR277" s="40"/>
      <c r="BS277" s="40"/>
      <c r="BT277" s="40"/>
      <c r="BU277" s="40"/>
      <c r="BV277" s="40"/>
      <c r="BW277" s="40"/>
      <c r="BX277" s="40"/>
      <c r="BY277" s="40"/>
      <c r="BZ277" s="40"/>
      <c r="CA277" s="40"/>
      <c r="CB277" s="40"/>
      <c r="CC277" s="40"/>
    </row>
    <row r="278" spans="1:81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O278" s="40"/>
      <c r="BP278" s="40"/>
      <c r="BQ278" s="40"/>
      <c r="BR278" s="40"/>
      <c r="BS278" s="40"/>
      <c r="BT278" s="40"/>
      <c r="BU278" s="40"/>
      <c r="BV278" s="40"/>
      <c r="BW278" s="40"/>
      <c r="BX278" s="40"/>
      <c r="BY278" s="40"/>
      <c r="BZ278" s="40"/>
      <c r="CA278" s="40"/>
      <c r="CB278" s="40"/>
      <c r="CC278" s="40"/>
    </row>
    <row r="279" spans="1:81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  <c r="CA279" s="40"/>
      <c r="CB279" s="40"/>
      <c r="CC279" s="40"/>
    </row>
    <row r="280" spans="1:81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O280" s="40"/>
      <c r="BP280" s="40"/>
      <c r="BQ280" s="40"/>
      <c r="BR280" s="40"/>
      <c r="BS280" s="40"/>
      <c r="BT280" s="40"/>
      <c r="BU280" s="40"/>
      <c r="BV280" s="40"/>
      <c r="BW280" s="40"/>
      <c r="BX280" s="40"/>
      <c r="BY280" s="40"/>
      <c r="BZ280" s="40"/>
      <c r="CA280" s="40"/>
      <c r="CB280" s="40"/>
      <c r="CC280" s="40"/>
    </row>
    <row r="281" spans="1:81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  <c r="CA281" s="40"/>
      <c r="CB281" s="40"/>
      <c r="CC281" s="40"/>
    </row>
    <row r="282" spans="1:81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O282" s="40"/>
      <c r="BP282" s="40"/>
      <c r="BQ282" s="40"/>
      <c r="BR282" s="40"/>
      <c r="BS282" s="40"/>
      <c r="BT282" s="40"/>
      <c r="BU282" s="40"/>
      <c r="BV282" s="40"/>
      <c r="BW282" s="40"/>
      <c r="BX282" s="40"/>
      <c r="BY282" s="40"/>
      <c r="BZ282" s="40"/>
      <c r="CA282" s="40"/>
      <c r="CB282" s="40"/>
      <c r="CC282" s="40"/>
    </row>
    <row r="283" spans="1:81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0"/>
      <c r="BQ283" s="40"/>
      <c r="BR283" s="40"/>
      <c r="BS283" s="40"/>
      <c r="BT283" s="40"/>
      <c r="BU283" s="40"/>
      <c r="BV283" s="40"/>
      <c r="BW283" s="40"/>
      <c r="BX283" s="40"/>
      <c r="BY283" s="40"/>
      <c r="BZ283" s="40"/>
      <c r="CA283" s="40"/>
      <c r="CB283" s="40"/>
      <c r="CC283" s="40"/>
    </row>
    <row r="284" spans="1:81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0"/>
      <c r="BQ284" s="40"/>
      <c r="BR284" s="40"/>
      <c r="BS284" s="40"/>
      <c r="BT284" s="40"/>
      <c r="BU284" s="40"/>
      <c r="BV284" s="40"/>
      <c r="BW284" s="40"/>
      <c r="BX284" s="40"/>
      <c r="BY284" s="40"/>
      <c r="BZ284" s="40"/>
      <c r="CA284" s="40"/>
      <c r="CB284" s="40"/>
      <c r="CC284" s="40"/>
    </row>
    <row r="285" spans="1:81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O285" s="40"/>
      <c r="BP285" s="40"/>
      <c r="BQ285" s="40"/>
      <c r="BR285" s="40"/>
      <c r="BS285" s="40"/>
      <c r="BT285" s="40"/>
      <c r="BU285" s="40"/>
      <c r="BV285" s="40"/>
      <c r="BW285" s="40"/>
      <c r="BX285" s="40"/>
      <c r="BY285" s="40"/>
      <c r="BZ285" s="40"/>
      <c r="CA285" s="40"/>
      <c r="CB285" s="40"/>
      <c r="CC285" s="40"/>
    </row>
    <row r="286" spans="1:81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O286" s="40"/>
      <c r="BP286" s="40"/>
      <c r="BQ286" s="40"/>
      <c r="BR286" s="40"/>
      <c r="BS286" s="40"/>
      <c r="BT286" s="40"/>
      <c r="BU286" s="40"/>
      <c r="BV286" s="40"/>
      <c r="BW286" s="40"/>
      <c r="BX286" s="40"/>
      <c r="BY286" s="40"/>
      <c r="BZ286" s="40"/>
      <c r="CA286" s="40"/>
      <c r="CB286" s="40"/>
      <c r="CC286" s="40"/>
    </row>
    <row r="287" spans="1:81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  <c r="CA287" s="40"/>
      <c r="CB287" s="40"/>
      <c r="CC287" s="40"/>
    </row>
    <row r="288" spans="1:81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40"/>
      <c r="BS288" s="40"/>
      <c r="BT288" s="40"/>
      <c r="BU288" s="40"/>
      <c r="BV288" s="40"/>
      <c r="BW288" s="40"/>
      <c r="BX288" s="40"/>
      <c r="BY288" s="40"/>
      <c r="BZ288" s="40"/>
      <c r="CA288" s="40"/>
      <c r="CB288" s="40"/>
      <c r="CC288" s="40"/>
    </row>
    <row r="289" spans="1:81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40"/>
      <c r="BY289" s="40"/>
      <c r="BZ289" s="40"/>
      <c r="CA289" s="40"/>
      <c r="CB289" s="40"/>
      <c r="CC289" s="40"/>
    </row>
    <row r="290" spans="1:81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  <c r="CA290" s="40"/>
      <c r="CB290" s="40"/>
      <c r="CC290" s="40"/>
    </row>
    <row r="291" spans="1:81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  <c r="CA291" s="40"/>
      <c r="CB291" s="40"/>
      <c r="CC291" s="40"/>
    </row>
    <row r="292" spans="1:81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  <c r="CA292" s="40"/>
      <c r="CB292" s="40"/>
      <c r="CC292" s="40"/>
    </row>
    <row r="293" spans="1:81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O293" s="40"/>
      <c r="BP293" s="40"/>
      <c r="BQ293" s="40"/>
      <c r="BR293" s="40"/>
      <c r="BS293" s="40"/>
      <c r="BT293" s="40"/>
      <c r="BU293" s="40"/>
      <c r="BV293" s="40"/>
      <c r="BW293" s="40"/>
      <c r="BX293" s="40"/>
      <c r="BY293" s="40"/>
      <c r="BZ293" s="40"/>
      <c r="CA293" s="40"/>
      <c r="CB293" s="40"/>
      <c r="CC293" s="40"/>
    </row>
    <row r="294" spans="1:81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O294" s="40"/>
      <c r="BP294" s="40"/>
      <c r="BQ294" s="40"/>
      <c r="BR294" s="40"/>
      <c r="BS294" s="40"/>
      <c r="BT294" s="40"/>
      <c r="BU294" s="40"/>
      <c r="BV294" s="40"/>
      <c r="BW294" s="40"/>
      <c r="BX294" s="40"/>
      <c r="BY294" s="40"/>
      <c r="BZ294" s="40"/>
      <c r="CA294" s="40"/>
      <c r="CB294" s="40"/>
      <c r="CC294" s="40"/>
    </row>
    <row r="295" spans="1:81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  <c r="BH295" s="40"/>
      <c r="BI295" s="40"/>
      <c r="BJ295" s="40"/>
      <c r="BK295" s="40"/>
      <c r="BL295" s="40"/>
      <c r="BM295" s="40"/>
      <c r="BN295" s="40"/>
      <c r="BO295" s="40"/>
      <c r="BP295" s="40"/>
      <c r="BQ295" s="40"/>
      <c r="BR295" s="40"/>
      <c r="BS295" s="40"/>
      <c r="BT295" s="40"/>
      <c r="BU295" s="40"/>
      <c r="BV295" s="40"/>
      <c r="BW295" s="40"/>
      <c r="BX295" s="40"/>
      <c r="BY295" s="40"/>
      <c r="BZ295" s="40"/>
      <c r="CA295" s="40"/>
      <c r="CB295" s="40"/>
      <c r="CC295" s="40"/>
    </row>
    <row r="296" spans="1:81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</row>
    <row r="297" spans="1:81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  <c r="CA297" s="40"/>
      <c r="CB297" s="40"/>
      <c r="CC297" s="40"/>
    </row>
    <row r="298" spans="1:81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40"/>
      <c r="BO298" s="40"/>
      <c r="BP298" s="40"/>
      <c r="BQ298" s="40"/>
      <c r="BR298" s="40"/>
      <c r="BS298" s="40"/>
      <c r="BT298" s="40"/>
      <c r="BU298" s="40"/>
      <c r="BV298" s="40"/>
      <c r="BW298" s="40"/>
      <c r="BX298" s="40"/>
      <c r="BY298" s="40"/>
      <c r="BZ298" s="40"/>
      <c r="CA298" s="40"/>
      <c r="CB298" s="40"/>
      <c r="CC298" s="40"/>
    </row>
    <row r="299" spans="1:81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40"/>
      <c r="BO299" s="40"/>
      <c r="BP299" s="40"/>
      <c r="BQ299" s="40"/>
      <c r="BR299" s="40"/>
      <c r="BS299" s="40"/>
      <c r="BT299" s="40"/>
      <c r="BU299" s="40"/>
      <c r="BV299" s="40"/>
      <c r="BW299" s="40"/>
      <c r="BX299" s="40"/>
      <c r="BY299" s="40"/>
      <c r="BZ299" s="40"/>
      <c r="CA299" s="40"/>
      <c r="CB299" s="40"/>
      <c r="CC299" s="40"/>
    </row>
    <row r="300" spans="1:81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40"/>
      <c r="BO300" s="40"/>
      <c r="BP300" s="40"/>
      <c r="BQ300" s="40"/>
      <c r="BR300" s="40"/>
      <c r="BS300" s="40"/>
      <c r="BT300" s="40"/>
      <c r="BU300" s="40"/>
      <c r="BV300" s="40"/>
      <c r="BW300" s="40"/>
      <c r="BX300" s="40"/>
      <c r="BY300" s="40"/>
      <c r="BZ300" s="40"/>
      <c r="CA300" s="40"/>
      <c r="CB300" s="40"/>
      <c r="CC300" s="40"/>
    </row>
    <row r="301" spans="1:81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40"/>
      <c r="BO301" s="40"/>
      <c r="BP301" s="40"/>
      <c r="BQ301" s="40"/>
      <c r="BR301" s="40"/>
      <c r="BS301" s="40"/>
      <c r="BT301" s="40"/>
      <c r="BU301" s="40"/>
      <c r="BV301" s="40"/>
      <c r="BW301" s="40"/>
      <c r="BX301" s="40"/>
      <c r="BY301" s="40"/>
      <c r="BZ301" s="40"/>
      <c r="CA301" s="40"/>
      <c r="CB301" s="40"/>
      <c r="CC301" s="40"/>
    </row>
    <row r="302" spans="1:81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  <c r="CA302" s="40"/>
      <c r="CB302" s="40"/>
      <c r="CC302" s="40"/>
    </row>
    <row r="303" spans="1:81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</row>
    <row r="304" spans="1:81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  <c r="CA304" s="40"/>
      <c r="CB304" s="40"/>
      <c r="CC304" s="40"/>
    </row>
    <row r="305" spans="1:81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40"/>
      <c r="BF305" s="40"/>
      <c r="BG305" s="40"/>
      <c r="BH305" s="40"/>
      <c r="BI305" s="40"/>
      <c r="BJ305" s="40"/>
      <c r="BK305" s="40"/>
      <c r="BL305" s="40"/>
      <c r="BM305" s="40"/>
      <c r="BN305" s="40"/>
      <c r="BO305" s="40"/>
      <c r="BP305" s="40"/>
      <c r="BQ305" s="40"/>
      <c r="BR305" s="40"/>
      <c r="BS305" s="40"/>
      <c r="BT305" s="40"/>
      <c r="BU305" s="40"/>
      <c r="BV305" s="40"/>
      <c r="BW305" s="40"/>
      <c r="BX305" s="40"/>
      <c r="BY305" s="40"/>
      <c r="BZ305" s="40"/>
      <c r="CA305" s="40"/>
      <c r="CB305" s="40"/>
      <c r="CC305" s="40"/>
    </row>
    <row r="306" spans="1:81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40"/>
      <c r="BA306" s="40"/>
      <c r="BB306" s="40"/>
      <c r="BC306" s="40"/>
      <c r="BD306" s="40"/>
      <c r="BE306" s="40"/>
      <c r="BF306" s="40"/>
      <c r="BG306" s="40"/>
      <c r="BH306" s="40"/>
      <c r="BI306" s="40"/>
      <c r="BJ306" s="40"/>
      <c r="BK306" s="40"/>
      <c r="BL306" s="40"/>
      <c r="BM306" s="40"/>
      <c r="BN306" s="40"/>
      <c r="BO306" s="40"/>
      <c r="BP306" s="40"/>
      <c r="BQ306" s="40"/>
      <c r="BR306" s="40"/>
      <c r="BS306" s="40"/>
      <c r="BT306" s="40"/>
      <c r="BU306" s="40"/>
      <c r="BV306" s="40"/>
      <c r="BW306" s="40"/>
      <c r="BX306" s="40"/>
      <c r="BY306" s="40"/>
      <c r="BZ306" s="40"/>
      <c r="CA306" s="40"/>
      <c r="CB306" s="40"/>
      <c r="CC306" s="40"/>
    </row>
    <row r="307" spans="1:81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40"/>
      <c r="BA307" s="40"/>
      <c r="BB307" s="40"/>
      <c r="BC307" s="40"/>
      <c r="BD307" s="40"/>
      <c r="BE307" s="40"/>
      <c r="BF307" s="40"/>
      <c r="BG307" s="40"/>
      <c r="BH307" s="40"/>
      <c r="BI307" s="40"/>
      <c r="BJ307" s="40"/>
      <c r="BK307" s="40"/>
      <c r="BL307" s="40"/>
      <c r="BM307" s="40"/>
      <c r="BN307" s="40"/>
      <c r="BO307" s="40"/>
      <c r="BP307" s="40"/>
      <c r="BQ307" s="40"/>
      <c r="BR307" s="40"/>
      <c r="BS307" s="40"/>
      <c r="BT307" s="40"/>
      <c r="BU307" s="40"/>
      <c r="BV307" s="40"/>
      <c r="BW307" s="40"/>
      <c r="BX307" s="40"/>
      <c r="BY307" s="40"/>
      <c r="BZ307" s="40"/>
      <c r="CA307" s="40"/>
      <c r="CB307" s="40"/>
      <c r="CC307" s="40"/>
    </row>
    <row r="308" spans="1:81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40"/>
      <c r="BF308" s="40"/>
      <c r="BG308" s="40"/>
      <c r="BH308" s="40"/>
      <c r="BI308" s="40"/>
      <c r="BJ308" s="40"/>
      <c r="BK308" s="40"/>
      <c r="BL308" s="40"/>
      <c r="BM308" s="40"/>
      <c r="BN308" s="40"/>
      <c r="BO308" s="40"/>
      <c r="BP308" s="40"/>
      <c r="BQ308" s="40"/>
      <c r="BR308" s="40"/>
      <c r="BS308" s="40"/>
      <c r="BT308" s="40"/>
      <c r="BU308" s="40"/>
      <c r="BV308" s="40"/>
      <c r="BW308" s="40"/>
      <c r="BX308" s="40"/>
      <c r="BY308" s="40"/>
      <c r="BZ308" s="40"/>
      <c r="CA308" s="40"/>
      <c r="CB308" s="40"/>
      <c r="CC308" s="40"/>
    </row>
    <row r="309" spans="1:81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40"/>
      <c r="BF309" s="40"/>
      <c r="BG309" s="40"/>
      <c r="BH309" s="40"/>
      <c r="BI309" s="40"/>
      <c r="BJ309" s="40"/>
      <c r="BK309" s="40"/>
      <c r="BL309" s="40"/>
      <c r="BM309" s="40"/>
      <c r="BN309" s="40"/>
      <c r="BO309" s="40"/>
      <c r="BP309" s="40"/>
      <c r="BQ309" s="40"/>
      <c r="BR309" s="40"/>
      <c r="BS309" s="40"/>
      <c r="BT309" s="40"/>
      <c r="BU309" s="40"/>
      <c r="BV309" s="40"/>
      <c r="BW309" s="40"/>
      <c r="BX309" s="40"/>
      <c r="BY309" s="40"/>
      <c r="BZ309" s="40"/>
      <c r="CA309" s="40"/>
      <c r="CB309" s="40"/>
      <c r="CC309" s="40"/>
    </row>
    <row r="310" spans="1:81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40"/>
      <c r="BA310" s="40"/>
      <c r="BB310" s="40"/>
      <c r="BC310" s="40"/>
      <c r="BD310" s="40"/>
      <c r="BE310" s="40"/>
      <c r="BF310" s="40"/>
      <c r="BG310" s="40"/>
      <c r="BH310" s="40"/>
      <c r="BI310" s="40"/>
      <c r="BJ310" s="40"/>
      <c r="BK310" s="40"/>
      <c r="BL310" s="40"/>
      <c r="BM310" s="40"/>
      <c r="BN310" s="40"/>
      <c r="BO310" s="40"/>
      <c r="BP310" s="40"/>
      <c r="BQ310" s="40"/>
      <c r="BR310" s="40"/>
      <c r="BS310" s="40"/>
      <c r="BT310" s="40"/>
      <c r="BU310" s="40"/>
      <c r="BV310" s="40"/>
      <c r="BW310" s="40"/>
      <c r="BX310" s="40"/>
      <c r="BY310" s="40"/>
      <c r="BZ310" s="40"/>
      <c r="CA310" s="40"/>
      <c r="CB310" s="40"/>
      <c r="CC310" s="40"/>
    </row>
    <row r="311" spans="1:81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40"/>
      <c r="BF311" s="40"/>
      <c r="BG311" s="40"/>
      <c r="BH311" s="40"/>
      <c r="BI311" s="40"/>
      <c r="BJ311" s="40"/>
      <c r="BK311" s="40"/>
      <c r="BL311" s="40"/>
      <c r="BM311" s="40"/>
      <c r="BN311" s="40"/>
      <c r="BO311" s="40"/>
      <c r="BP311" s="40"/>
      <c r="BQ311" s="40"/>
      <c r="BR311" s="40"/>
      <c r="BS311" s="40"/>
      <c r="BT311" s="40"/>
      <c r="BU311" s="40"/>
      <c r="BV311" s="40"/>
      <c r="BW311" s="40"/>
      <c r="BX311" s="40"/>
      <c r="BY311" s="40"/>
      <c r="BZ311" s="40"/>
      <c r="CA311" s="40"/>
      <c r="CB311" s="40"/>
      <c r="CC311" s="40"/>
    </row>
    <row r="312" spans="1:81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40"/>
      <c r="BF312" s="40"/>
      <c r="BG312" s="40"/>
      <c r="BH312" s="40"/>
      <c r="BI312" s="40"/>
      <c r="BJ312" s="40"/>
      <c r="BK312" s="40"/>
      <c r="BL312" s="40"/>
      <c r="BM312" s="40"/>
      <c r="BN312" s="40"/>
      <c r="BO312" s="40"/>
      <c r="BP312" s="40"/>
      <c r="BQ312" s="40"/>
      <c r="BR312" s="40"/>
      <c r="BS312" s="40"/>
      <c r="BT312" s="40"/>
      <c r="BU312" s="40"/>
      <c r="BV312" s="40"/>
      <c r="BW312" s="40"/>
      <c r="BX312" s="40"/>
      <c r="BY312" s="40"/>
      <c r="BZ312" s="40"/>
      <c r="CA312" s="40"/>
      <c r="CB312" s="40"/>
      <c r="CC312" s="40"/>
    </row>
    <row r="313" spans="1:81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  <c r="BH313" s="40"/>
      <c r="BI313" s="40"/>
      <c r="BJ313" s="40"/>
      <c r="BK313" s="40"/>
      <c r="BL313" s="40"/>
      <c r="BM313" s="40"/>
      <c r="BN313" s="40"/>
      <c r="BO313" s="40"/>
      <c r="BP313" s="40"/>
      <c r="BQ313" s="40"/>
      <c r="BR313" s="40"/>
      <c r="BS313" s="40"/>
      <c r="BT313" s="40"/>
      <c r="BU313" s="40"/>
      <c r="BV313" s="40"/>
      <c r="BW313" s="40"/>
      <c r="BX313" s="40"/>
      <c r="BY313" s="40"/>
      <c r="BZ313" s="40"/>
      <c r="CA313" s="40"/>
      <c r="CB313" s="40"/>
      <c r="CC313" s="40"/>
    </row>
    <row r="314" spans="1:81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  <c r="BH314" s="40"/>
      <c r="BI314" s="40"/>
      <c r="BJ314" s="40"/>
      <c r="BK314" s="40"/>
      <c r="BL314" s="40"/>
      <c r="BM314" s="40"/>
      <c r="BN314" s="40"/>
      <c r="BO314" s="40"/>
      <c r="BP314" s="40"/>
      <c r="BQ314" s="40"/>
      <c r="BR314" s="40"/>
      <c r="BS314" s="40"/>
      <c r="BT314" s="40"/>
      <c r="BU314" s="40"/>
      <c r="BV314" s="40"/>
      <c r="BW314" s="40"/>
      <c r="BX314" s="40"/>
      <c r="BY314" s="40"/>
      <c r="BZ314" s="40"/>
      <c r="CA314" s="40"/>
      <c r="CB314" s="40"/>
      <c r="CC314" s="40"/>
    </row>
    <row r="315" spans="1:81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AZ315" s="40"/>
      <c r="BA315" s="40"/>
      <c r="BB315" s="40"/>
      <c r="BC315" s="40"/>
      <c r="BD315" s="40"/>
      <c r="BE315" s="40"/>
      <c r="BF315" s="40"/>
      <c r="BG315" s="40"/>
      <c r="BH315" s="40"/>
      <c r="BI315" s="40"/>
      <c r="BJ315" s="40"/>
      <c r="BK315" s="40"/>
      <c r="BL315" s="40"/>
      <c r="BM315" s="40"/>
      <c r="BN315" s="40"/>
      <c r="BO315" s="40"/>
      <c r="BP315" s="40"/>
      <c r="BQ315" s="40"/>
      <c r="BR315" s="40"/>
      <c r="BS315" s="40"/>
      <c r="BT315" s="40"/>
      <c r="BU315" s="40"/>
      <c r="BV315" s="40"/>
      <c r="BW315" s="40"/>
      <c r="BX315" s="40"/>
      <c r="BY315" s="40"/>
      <c r="BZ315" s="40"/>
      <c r="CA315" s="40"/>
      <c r="CB315" s="40"/>
      <c r="CC315" s="40"/>
    </row>
    <row r="316" spans="1:81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  <c r="CA316" s="40"/>
      <c r="CB316" s="40"/>
      <c r="CC316" s="40"/>
    </row>
    <row r="317" spans="1:81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  <c r="BH317" s="40"/>
      <c r="BI317" s="40"/>
      <c r="BJ317" s="40"/>
      <c r="BK317" s="40"/>
      <c r="BL317" s="40"/>
      <c r="BM317" s="40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40"/>
      <c r="BY317" s="40"/>
      <c r="BZ317" s="40"/>
      <c r="CA317" s="40"/>
      <c r="CB317" s="40"/>
      <c r="CC317" s="40"/>
    </row>
    <row r="318" spans="1:81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  <c r="BH318" s="40"/>
      <c r="BI318" s="40"/>
      <c r="BJ318" s="40"/>
      <c r="BK318" s="40"/>
      <c r="BL318" s="40"/>
      <c r="BM318" s="40"/>
      <c r="BN318" s="40"/>
      <c r="BO318" s="40"/>
      <c r="BP318" s="40"/>
      <c r="BQ318" s="40"/>
      <c r="BR318" s="40"/>
      <c r="BS318" s="40"/>
      <c r="BT318" s="40"/>
      <c r="BU318" s="40"/>
      <c r="BV318" s="40"/>
      <c r="BW318" s="40"/>
      <c r="BX318" s="40"/>
      <c r="BY318" s="40"/>
      <c r="BZ318" s="40"/>
      <c r="CA318" s="40"/>
      <c r="CB318" s="40"/>
      <c r="CC318" s="40"/>
    </row>
    <row r="319" spans="1:81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  <c r="BH319" s="40"/>
      <c r="BI319" s="40"/>
      <c r="BJ319" s="40"/>
      <c r="BK319" s="40"/>
      <c r="BL319" s="40"/>
      <c r="BM319" s="40"/>
      <c r="BN319" s="40"/>
      <c r="BO319" s="40"/>
      <c r="BP319" s="40"/>
      <c r="BQ319" s="40"/>
      <c r="BR319" s="40"/>
      <c r="BS319" s="40"/>
      <c r="BT319" s="40"/>
      <c r="BU319" s="40"/>
      <c r="BV319" s="40"/>
      <c r="BW319" s="40"/>
      <c r="BX319" s="40"/>
      <c r="BY319" s="40"/>
      <c r="BZ319" s="40"/>
      <c r="CA319" s="40"/>
      <c r="CB319" s="40"/>
      <c r="CC319" s="40"/>
    </row>
    <row r="320" spans="1:81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  <c r="CA320" s="40"/>
      <c r="CB320" s="40"/>
      <c r="CC320" s="40"/>
    </row>
    <row r="321" spans="1:81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40"/>
      <c r="BA321" s="40"/>
      <c r="BB321" s="40"/>
      <c r="BC321" s="40"/>
      <c r="BD321" s="40"/>
      <c r="BE321" s="40"/>
      <c r="BF321" s="40"/>
      <c r="BG321" s="40"/>
      <c r="BH321" s="40"/>
      <c r="BI321" s="40"/>
      <c r="BJ321" s="40"/>
      <c r="BK321" s="40"/>
      <c r="BL321" s="40"/>
      <c r="BM321" s="40"/>
      <c r="BN321" s="40"/>
      <c r="BO321" s="40"/>
      <c r="BP321" s="40"/>
      <c r="BQ321" s="40"/>
      <c r="BR321" s="40"/>
      <c r="BS321" s="40"/>
      <c r="BT321" s="40"/>
      <c r="BU321" s="40"/>
      <c r="BV321" s="40"/>
      <c r="BW321" s="40"/>
      <c r="BX321" s="40"/>
      <c r="BY321" s="40"/>
      <c r="BZ321" s="40"/>
      <c r="CA321" s="40"/>
      <c r="CB321" s="40"/>
      <c r="CC321" s="40"/>
    </row>
    <row r="322" spans="1:81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40"/>
      <c r="BF322" s="40"/>
      <c r="BG322" s="40"/>
      <c r="BH322" s="40"/>
      <c r="BI322" s="40"/>
      <c r="BJ322" s="40"/>
      <c r="BK322" s="40"/>
      <c r="BL322" s="40"/>
      <c r="BM322" s="40"/>
      <c r="BN322" s="40"/>
      <c r="BO322" s="40"/>
      <c r="BP322" s="40"/>
      <c r="BQ322" s="40"/>
      <c r="BR322" s="40"/>
      <c r="BS322" s="40"/>
      <c r="BT322" s="40"/>
      <c r="BU322" s="40"/>
      <c r="BV322" s="40"/>
      <c r="BW322" s="40"/>
      <c r="BX322" s="40"/>
      <c r="BY322" s="40"/>
      <c r="BZ322" s="40"/>
      <c r="CA322" s="40"/>
      <c r="CB322" s="40"/>
      <c r="CC322" s="40"/>
    </row>
    <row r="323" spans="1:81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40"/>
      <c r="BA323" s="40"/>
      <c r="BB323" s="40"/>
      <c r="BC323" s="40"/>
      <c r="BD323" s="40"/>
      <c r="BE323" s="40"/>
      <c r="BF323" s="40"/>
      <c r="BG323" s="40"/>
      <c r="BH323" s="40"/>
      <c r="BI323" s="40"/>
      <c r="BJ323" s="40"/>
      <c r="BK323" s="40"/>
      <c r="BL323" s="40"/>
      <c r="BM323" s="40"/>
      <c r="BN323" s="40"/>
      <c r="BO323" s="40"/>
      <c r="BP323" s="40"/>
      <c r="BQ323" s="40"/>
      <c r="BR323" s="40"/>
      <c r="BS323" s="40"/>
      <c r="BT323" s="40"/>
      <c r="BU323" s="40"/>
      <c r="BV323" s="40"/>
      <c r="BW323" s="40"/>
      <c r="BX323" s="40"/>
      <c r="BY323" s="40"/>
      <c r="BZ323" s="40"/>
      <c r="CA323" s="40"/>
      <c r="CB323" s="40"/>
      <c r="CC323" s="40"/>
    </row>
    <row r="324" spans="1:81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40"/>
      <c r="BF324" s="40"/>
      <c r="BG324" s="40"/>
      <c r="BH324" s="40"/>
      <c r="BI324" s="40"/>
      <c r="BJ324" s="40"/>
      <c r="BK324" s="40"/>
      <c r="BL324" s="40"/>
      <c r="BM324" s="40"/>
      <c r="BN324" s="40"/>
      <c r="BO324" s="40"/>
      <c r="BP324" s="40"/>
      <c r="BQ324" s="40"/>
      <c r="BR324" s="40"/>
      <c r="BS324" s="40"/>
      <c r="BT324" s="40"/>
      <c r="BU324" s="40"/>
      <c r="BV324" s="40"/>
      <c r="BW324" s="40"/>
      <c r="BX324" s="40"/>
      <c r="BY324" s="40"/>
      <c r="BZ324" s="40"/>
      <c r="CA324" s="40"/>
      <c r="CB324" s="40"/>
      <c r="CC324" s="40"/>
    </row>
    <row r="325" spans="1:81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40"/>
      <c r="BA325" s="40"/>
      <c r="BB325" s="40"/>
      <c r="BC325" s="40"/>
      <c r="BD325" s="40"/>
      <c r="BE325" s="40"/>
      <c r="BF325" s="40"/>
      <c r="BG325" s="40"/>
      <c r="BH325" s="40"/>
      <c r="BI325" s="40"/>
      <c r="BJ325" s="40"/>
      <c r="BK325" s="40"/>
      <c r="BL325" s="40"/>
      <c r="BM325" s="40"/>
      <c r="BN325" s="40"/>
      <c r="BO325" s="40"/>
      <c r="BP325" s="40"/>
      <c r="BQ325" s="40"/>
      <c r="BR325" s="40"/>
      <c r="BS325" s="40"/>
      <c r="BT325" s="40"/>
      <c r="BU325" s="40"/>
      <c r="BV325" s="40"/>
      <c r="BW325" s="40"/>
      <c r="BX325" s="40"/>
      <c r="BY325" s="40"/>
      <c r="BZ325" s="40"/>
      <c r="CA325" s="40"/>
      <c r="CB325" s="40"/>
      <c r="CC325" s="40"/>
    </row>
    <row r="326" spans="1:81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40"/>
      <c r="BF326" s="40"/>
      <c r="BG326" s="40"/>
      <c r="BH326" s="40"/>
      <c r="BI326" s="40"/>
      <c r="BJ326" s="40"/>
      <c r="BK326" s="40"/>
      <c r="BL326" s="40"/>
      <c r="BM326" s="40"/>
      <c r="BN326" s="40"/>
      <c r="BO326" s="40"/>
      <c r="BP326" s="40"/>
      <c r="BQ326" s="40"/>
      <c r="BR326" s="40"/>
      <c r="BS326" s="40"/>
      <c r="BT326" s="40"/>
      <c r="BU326" s="40"/>
      <c r="BV326" s="40"/>
      <c r="BW326" s="40"/>
      <c r="BX326" s="40"/>
      <c r="BY326" s="40"/>
      <c r="BZ326" s="40"/>
      <c r="CA326" s="40"/>
      <c r="CB326" s="40"/>
      <c r="CC326" s="40"/>
    </row>
    <row r="327" spans="1:81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40"/>
      <c r="BA327" s="40"/>
      <c r="BB327" s="40"/>
      <c r="BC327" s="40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40"/>
      <c r="BS327" s="40"/>
      <c r="BT327" s="40"/>
      <c r="BU327" s="40"/>
      <c r="BV327" s="40"/>
      <c r="BW327" s="40"/>
      <c r="BX327" s="40"/>
      <c r="BY327" s="40"/>
      <c r="BZ327" s="40"/>
      <c r="CA327" s="40"/>
      <c r="CB327" s="40"/>
      <c r="CC327" s="40"/>
    </row>
    <row r="328" spans="1:81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40"/>
      <c r="BF328" s="40"/>
      <c r="BG328" s="40"/>
      <c r="BH328" s="40"/>
      <c r="BI328" s="40"/>
      <c r="BJ328" s="40"/>
      <c r="BK328" s="40"/>
      <c r="BL328" s="40"/>
      <c r="BM328" s="40"/>
      <c r="BN328" s="40"/>
      <c r="BO328" s="40"/>
      <c r="BP328" s="40"/>
      <c r="BQ328" s="40"/>
      <c r="BR328" s="40"/>
      <c r="BS328" s="40"/>
      <c r="BT328" s="40"/>
      <c r="BU328" s="40"/>
      <c r="BV328" s="40"/>
      <c r="BW328" s="40"/>
      <c r="BX328" s="40"/>
      <c r="BY328" s="40"/>
      <c r="BZ328" s="40"/>
      <c r="CA328" s="40"/>
      <c r="CB328" s="40"/>
      <c r="CC328" s="40"/>
    </row>
    <row r="329" spans="1:81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40"/>
      <c r="BA329" s="40"/>
      <c r="BB329" s="40"/>
      <c r="BC329" s="40"/>
      <c r="BD329" s="40"/>
      <c r="BE329" s="40"/>
      <c r="BF329" s="40"/>
      <c r="BG329" s="40"/>
      <c r="BH329" s="40"/>
      <c r="BI329" s="40"/>
      <c r="BJ329" s="40"/>
      <c r="BK329" s="40"/>
      <c r="BL329" s="40"/>
      <c r="BM329" s="40"/>
      <c r="BN329" s="40"/>
      <c r="BO329" s="40"/>
      <c r="BP329" s="40"/>
      <c r="BQ329" s="40"/>
      <c r="BR329" s="40"/>
      <c r="BS329" s="40"/>
      <c r="BT329" s="40"/>
      <c r="BU329" s="40"/>
      <c r="BV329" s="40"/>
      <c r="BW329" s="40"/>
      <c r="BX329" s="40"/>
      <c r="BY329" s="40"/>
      <c r="BZ329" s="40"/>
      <c r="CA329" s="40"/>
      <c r="CB329" s="40"/>
      <c r="CC329" s="40"/>
    </row>
    <row r="330" spans="1:81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40"/>
      <c r="BF330" s="40"/>
      <c r="BG330" s="40"/>
      <c r="BH330" s="40"/>
      <c r="BI330" s="40"/>
      <c r="BJ330" s="40"/>
      <c r="BK330" s="40"/>
      <c r="BL330" s="40"/>
      <c r="BM330" s="40"/>
      <c r="BN330" s="40"/>
      <c r="BO330" s="40"/>
      <c r="BP330" s="40"/>
      <c r="BQ330" s="40"/>
      <c r="BR330" s="40"/>
      <c r="BS330" s="40"/>
      <c r="BT330" s="40"/>
      <c r="BU330" s="40"/>
      <c r="BV330" s="40"/>
      <c r="BW330" s="40"/>
      <c r="BX330" s="40"/>
      <c r="BY330" s="40"/>
      <c r="BZ330" s="40"/>
      <c r="CA330" s="40"/>
      <c r="CB330" s="40"/>
      <c r="CC330" s="40"/>
    </row>
    <row r="331" spans="1:81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  <c r="CA331" s="40"/>
      <c r="CB331" s="40"/>
      <c r="CC331" s="40"/>
    </row>
    <row r="332" spans="1:81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40"/>
      <c r="BF332" s="40"/>
      <c r="BG332" s="40"/>
      <c r="BH332" s="40"/>
      <c r="BI332" s="40"/>
      <c r="BJ332" s="40"/>
      <c r="BK332" s="40"/>
      <c r="BL332" s="40"/>
      <c r="BM332" s="40"/>
      <c r="BN332" s="40"/>
      <c r="BO332" s="40"/>
      <c r="BP332" s="40"/>
      <c r="BQ332" s="40"/>
      <c r="BR332" s="40"/>
      <c r="BS332" s="40"/>
      <c r="BT332" s="40"/>
      <c r="BU332" s="40"/>
      <c r="BV332" s="40"/>
      <c r="BW332" s="40"/>
      <c r="BX332" s="40"/>
      <c r="BY332" s="40"/>
      <c r="BZ332" s="40"/>
      <c r="CA332" s="40"/>
      <c r="CB332" s="40"/>
      <c r="CC332" s="40"/>
    </row>
    <row r="333" spans="1:81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40"/>
      <c r="BA333" s="40"/>
      <c r="BB333" s="40"/>
      <c r="BC333" s="40"/>
      <c r="BD333" s="40"/>
      <c r="BE333" s="40"/>
      <c r="BF333" s="40"/>
      <c r="BG333" s="40"/>
      <c r="BH333" s="40"/>
      <c r="BI333" s="40"/>
      <c r="BJ333" s="40"/>
      <c r="BK333" s="40"/>
      <c r="BL333" s="40"/>
      <c r="BM333" s="40"/>
      <c r="BN333" s="40"/>
      <c r="BO333" s="40"/>
      <c r="BP333" s="40"/>
      <c r="BQ333" s="40"/>
      <c r="BR333" s="40"/>
      <c r="BS333" s="40"/>
      <c r="BT333" s="40"/>
      <c r="BU333" s="40"/>
      <c r="BV333" s="40"/>
      <c r="BW333" s="40"/>
      <c r="BX333" s="40"/>
      <c r="BY333" s="40"/>
      <c r="BZ333" s="40"/>
      <c r="CA333" s="40"/>
      <c r="CB333" s="40"/>
      <c r="CC333" s="40"/>
    </row>
    <row r="334" spans="1:81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40"/>
      <c r="BA334" s="40"/>
      <c r="BB334" s="40"/>
      <c r="BC334" s="40"/>
      <c r="BD334" s="40"/>
      <c r="BE334" s="40"/>
      <c r="BF334" s="40"/>
      <c r="BG334" s="40"/>
      <c r="BH334" s="40"/>
      <c r="BI334" s="40"/>
      <c r="BJ334" s="40"/>
      <c r="BK334" s="40"/>
      <c r="BL334" s="40"/>
      <c r="BM334" s="40"/>
      <c r="BN334" s="40"/>
      <c r="BO334" s="40"/>
      <c r="BP334" s="40"/>
      <c r="BQ334" s="40"/>
      <c r="BR334" s="40"/>
      <c r="BS334" s="40"/>
      <c r="BT334" s="40"/>
      <c r="BU334" s="40"/>
      <c r="BV334" s="40"/>
      <c r="BW334" s="40"/>
      <c r="BX334" s="40"/>
      <c r="BY334" s="40"/>
      <c r="BZ334" s="40"/>
      <c r="CA334" s="40"/>
      <c r="CB334" s="40"/>
      <c r="CC334" s="40"/>
    </row>
    <row r="335" spans="1:81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AZ335" s="40"/>
      <c r="BA335" s="40"/>
      <c r="BB335" s="40"/>
      <c r="BC335" s="40"/>
      <c r="BD335" s="40"/>
      <c r="BE335" s="40"/>
      <c r="BF335" s="40"/>
      <c r="BG335" s="40"/>
      <c r="BH335" s="40"/>
      <c r="BI335" s="40"/>
      <c r="BJ335" s="40"/>
      <c r="BK335" s="40"/>
      <c r="BL335" s="40"/>
      <c r="BM335" s="40"/>
      <c r="BN335" s="40"/>
      <c r="BO335" s="40"/>
      <c r="BP335" s="40"/>
      <c r="BQ335" s="40"/>
      <c r="BR335" s="40"/>
      <c r="BS335" s="40"/>
      <c r="BT335" s="40"/>
      <c r="BU335" s="40"/>
      <c r="BV335" s="40"/>
      <c r="BW335" s="40"/>
      <c r="BX335" s="40"/>
      <c r="BY335" s="40"/>
      <c r="BZ335" s="40"/>
      <c r="CA335" s="40"/>
      <c r="CB335" s="40"/>
      <c r="CC335" s="40"/>
    </row>
    <row r="336" spans="1:81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40"/>
      <c r="BA336" s="40"/>
      <c r="BB336" s="40"/>
      <c r="BC336" s="40"/>
      <c r="BD336" s="40"/>
      <c r="BE336" s="40"/>
      <c r="BF336" s="40"/>
      <c r="BG336" s="40"/>
      <c r="BH336" s="40"/>
      <c r="BI336" s="40"/>
      <c r="BJ336" s="40"/>
      <c r="BK336" s="40"/>
      <c r="BL336" s="40"/>
      <c r="BM336" s="40"/>
      <c r="BN336" s="40"/>
      <c r="BO336" s="40"/>
      <c r="BP336" s="40"/>
      <c r="BQ336" s="40"/>
      <c r="BR336" s="40"/>
      <c r="BS336" s="40"/>
      <c r="BT336" s="40"/>
      <c r="BU336" s="40"/>
      <c r="BV336" s="40"/>
      <c r="BW336" s="40"/>
      <c r="BX336" s="40"/>
      <c r="BY336" s="40"/>
      <c r="BZ336" s="40"/>
      <c r="CA336" s="40"/>
      <c r="CB336" s="40"/>
      <c r="CC336" s="40"/>
    </row>
    <row r="337" spans="1:81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AZ337" s="40"/>
      <c r="BA337" s="40"/>
      <c r="BB337" s="40"/>
      <c r="BC337" s="40"/>
      <c r="BD337" s="40"/>
      <c r="BE337" s="40"/>
      <c r="BF337" s="40"/>
      <c r="BG337" s="40"/>
      <c r="BH337" s="40"/>
      <c r="BI337" s="40"/>
      <c r="BJ337" s="40"/>
      <c r="BK337" s="40"/>
      <c r="BL337" s="40"/>
      <c r="BM337" s="40"/>
      <c r="BN337" s="40"/>
      <c r="BO337" s="40"/>
      <c r="BP337" s="40"/>
      <c r="BQ337" s="40"/>
      <c r="BR337" s="40"/>
      <c r="BS337" s="40"/>
      <c r="BT337" s="40"/>
      <c r="BU337" s="40"/>
      <c r="BV337" s="40"/>
      <c r="BW337" s="40"/>
      <c r="BX337" s="40"/>
      <c r="BY337" s="40"/>
      <c r="BZ337" s="40"/>
      <c r="CA337" s="40"/>
      <c r="CB337" s="40"/>
      <c r="CC337" s="40"/>
    </row>
    <row r="338" spans="1:81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40"/>
      <c r="BD338" s="40"/>
      <c r="BE338" s="40"/>
      <c r="BF338" s="40"/>
      <c r="BG338" s="40"/>
      <c r="BH338" s="40"/>
      <c r="BI338" s="40"/>
      <c r="BJ338" s="40"/>
      <c r="BK338" s="40"/>
      <c r="BL338" s="40"/>
      <c r="BM338" s="40"/>
      <c r="BN338" s="40"/>
      <c r="BO338" s="40"/>
      <c r="BP338" s="40"/>
      <c r="BQ338" s="40"/>
      <c r="BR338" s="40"/>
      <c r="BS338" s="40"/>
      <c r="BT338" s="40"/>
      <c r="BU338" s="40"/>
      <c r="BV338" s="40"/>
      <c r="BW338" s="40"/>
      <c r="BX338" s="40"/>
      <c r="BY338" s="40"/>
      <c r="BZ338" s="40"/>
      <c r="CA338" s="40"/>
      <c r="CB338" s="40"/>
      <c r="CC338" s="40"/>
    </row>
    <row r="339" spans="1:81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  <c r="BH339" s="40"/>
      <c r="BI339" s="40"/>
      <c r="BJ339" s="40"/>
      <c r="BK339" s="40"/>
      <c r="BL339" s="40"/>
      <c r="BM339" s="40"/>
      <c r="BN339" s="40"/>
      <c r="BO339" s="40"/>
      <c r="BP339" s="40"/>
      <c r="BQ339" s="40"/>
      <c r="BR339" s="40"/>
      <c r="BS339" s="40"/>
      <c r="BT339" s="40"/>
      <c r="BU339" s="40"/>
      <c r="BV339" s="40"/>
      <c r="BW339" s="40"/>
      <c r="BX339" s="40"/>
      <c r="BY339" s="40"/>
      <c r="BZ339" s="40"/>
      <c r="CA339" s="40"/>
      <c r="CB339" s="40"/>
      <c r="CC339" s="40"/>
    </row>
    <row r="340" spans="1:81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  <c r="BH340" s="40"/>
      <c r="BI340" s="40"/>
      <c r="BJ340" s="40"/>
      <c r="BK340" s="40"/>
      <c r="BL340" s="40"/>
      <c r="BM340" s="40"/>
      <c r="BN340" s="40"/>
      <c r="BO340" s="40"/>
      <c r="BP340" s="40"/>
      <c r="BQ340" s="40"/>
      <c r="BR340" s="40"/>
      <c r="BS340" s="40"/>
      <c r="BT340" s="40"/>
      <c r="BU340" s="40"/>
      <c r="BV340" s="40"/>
      <c r="BW340" s="40"/>
      <c r="BX340" s="40"/>
      <c r="BY340" s="40"/>
      <c r="BZ340" s="40"/>
      <c r="CA340" s="40"/>
      <c r="CB340" s="40"/>
      <c r="CC340" s="40"/>
    </row>
    <row r="341" spans="1:81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  <c r="CA341" s="40"/>
      <c r="CB341" s="40"/>
      <c r="CC341" s="40"/>
    </row>
    <row r="342" spans="1:81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  <c r="CA342" s="40"/>
      <c r="CB342" s="40"/>
      <c r="CC342" s="40"/>
    </row>
    <row r="343" spans="1:81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40"/>
      <c r="BS343" s="40"/>
      <c r="BT343" s="40"/>
      <c r="BU343" s="40"/>
      <c r="BV343" s="40"/>
      <c r="BW343" s="40"/>
      <c r="BX343" s="40"/>
      <c r="BY343" s="40"/>
      <c r="BZ343" s="40"/>
      <c r="CA343" s="40"/>
      <c r="CB343" s="40"/>
      <c r="CC343" s="40"/>
    </row>
    <row r="344" spans="1:81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  <c r="BH344" s="40"/>
      <c r="BI344" s="40"/>
      <c r="BJ344" s="40"/>
      <c r="BK344" s="40"/>
      <c r="BL344" s="40"/>
      <c r="BM344" s="40"/>
      <c r="BN344" s="40"/>
      <c r="BO344" s="40"/>
      <c r="BP344" s="40"/>
      <c r="BQ344" s="40"/>
      <c r="BR344" s="40"/>
      <c r="BS344" s="40"/>
      <c r="BT344" s="40"/>
      <c r="BU344" s="40"/>
      <c r="BV344" s="40"/>
      <c r="BW344" s="40"/>
      <c r="BX344" s="40"/>
      <c r="BY344" s="40"/>
      <c r="BZ344" s="40"/>
      <c r="CA344" s="40"/>
      <c r="CB344" s="40"/>
      <c r="CC344" s="40"/>
    </row>
    <row r="345" spans="1:81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40"/>
      <c r="BA345" s="40"/>
      <c r="BB345" s="40"/>
      <c r="BC345" s="40"/>
      <c r="BD345" s="40"/>
      <c r="BE345" s="40"/>
      <c r="BF345" s="40"/>
      <c r="BG345" s="40"/>
      <c r="BH345" s="40"/>
      <c r="BI345" s="40"/>
      <c r="BJ345" s="40"/>
      <c r="BK345" s="40"/>
      <c r="BL345" s="40"/>
      <c r="BM345" s="40"/>
      <c r="BN345" s="40"/>
      <c r="BO345" s="40"/>
      <c r="BP345" s="40"/>
      <c r="BQ345" s="40"/>
      <c r="BR345" s="40"/>
      <c r="BS345" s="40"/>
      <c r="BT345" s="40"/>
      <c r="BU345" s="40"/>
      <c r="BV345" s="40"/>
      <c r="BW345" s="40"/>
      <c r="BX345" s="40"/>
      <c r="BY345" s="40"/>
      <c r="BZ345" s="40"/>
      <c r="CA345" s="40"/>
      <c r="CB345" s="40"/>
      <c r="CC345" s="40"/>
    </row>
    <row r="346" spans="1:81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O346" s="40"/>
      <c r="BP346" s="40"/>
      <c r="BQ346" s="40"/>
      <c r="BR346" s="40"/>
      <c r="BS346" s="40"/>
      <c r="BT346" s="40"/>
      <c r="BU346" s="40"/>
      <c r="BV346" s="40"/>
      <c r="BW346" s="40"/>
      <c r="BX346" s="40"/>
      <c r="BY346" s="40"/>
      <c r="BZ346" s="40"/>
      <c r="CA346" s="40"/>
      <c r="CB346" s="40"/>
      <c r="CC346" s="40"/>
    </row>
    <row r="347" spans="1:81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O347" s="40"/>
      <c r="BP347" s="40"/>
      <c r="BQ347" s="40"/>
      <c r="BR347" s="40"/>
      <c r="BS347" s="40"/>
      <c r="BT347" s="40"/>
      <c r="BU347" s="40"/>
      <c r="BV347" s="40"/>
      <c r="BW347" s="40"/>
      <c r="BX347" s="40"/>
      <c r="BY347" s="40"/>
      <c r="BZ347" s="40"/>
      <c r="CA347" s="40"/>
      <c r="CB347" s="40"/>
      <c r="CC347" s="40"/>
    </row>
    <row r="348" spans="1:81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40"/>
      <c r="BF348" s="40"/>
      <c r="BG348" s="40"/>
      <c r="BH348" s="40"/>
      <c r="BI348" s="40"/>
      <c r="BJ348" s="40"/>
      <c r="BK348" s="40"/>
      <c r="BL348" s="40"/>
      <c r="BM348" s="40"/>
      <c r="BN348" s="40"/>
      <c r="BO348" s="40"/>
      <c r="BP348" s="40"/>
      <c r="BQ348" s="40"/>
      <c r="BR348" s="40"/>
      <c r="BS348" s="40"/>
      <c r="BT348" s="40"/>
      <c r="BU348" s="40"/>
      <c r="BV348" s="40"/>
      <c r="BW348" s="40"/>
      <c r="BX348" s="40"/>
      <c r="BY348" s="40"/>
      <c r="BZ348" s="40"/>
      <c r="CA348" s="40"/>
      <c r="CB348" s="40"/>
      <c r="CC348" s="40"/>
    </row>
    <row r="349" spans="1:81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</row>
    <row r="350" spans="1:81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  <c r="BH350" s="40"/>
      <c r="BI350" s="40"/>
      <c r="BJ350" s="40"/>
      <c r="BK350" s="40"/>
      <c r="BL350" s="40"/>
      <c r="BM350" s="40"/>
      <c r="BN350" s="40"/>
      <c r="BO350" s="40"/>
      <c r="BP350" s="40"/>
      <c r="BQ350" s="40"/>
      <c r="BR350" s="40"/>
      <c r="BS350" s="40"/>
      <c r="BT350" s="40"/>
      <c r="BU350" s="40"/>
      <c r="BV350" s="40"/>
      <c r="BW350" s="40"/>
      <c r="BX350" s="40"/>
      <c r="BY350" s="40"/>
      <c r="BZ350" s="40"/>
      <c r="CA350" s="40"/>
      <c r="CB350" s="40"/>
      <c r="CC350" s="40"/>
    </row>
    <row r="351" spans="1:81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0"/>
      <c r="AZ351" s="40"/>
      <c r="BA351" s="40"/>
      <c r="BB351" s="40"/>
      <c r="BC351" s="40"/>
      <c r="BD351" s="40"/>
      <c r="BE351" s="40"/>
      <c r="BF351" s="40"/>
      <c r="BG351" s="40"/>
      <c r="BH351" s="40"/>
      <c r="BI351" s="40"/>
      <c r="BJ351" s="40"/>
      <c r="BK351" s="40"/>
      <c r="BL351" s="40"/>
      <c r="BM351" s="40"/>
      <c r="BN351" s="40"/>
      <c r="BO351" s="40"/>
      <c r="BP351" s="40"/>
      <c r="BQ351" s="40"/>
      <c r="BR351" s="40"/>
      <c r="BS351" s="40"/>
      <c r="BT351" s="40"/>
      <c r="BU351" s="40"/>
      <c r="BV351" s="40"/>
      <c r="BW351" s="40"/>
      <c r="BX351" s="40"/>
      <c r="BY351" s="40"/>
      <c r="BZ351" s="40"/>
      <c r="CA351" s="40"/>
      <c r="CB351" s="40"/>
      <c r="CC351" s="40"/>
    </row>
    <row r="352" spans="1:81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AZ352" s="40"/>
      <c r="BA352" s="40"/>
      <c r="BB352" s="40"/>
      <c r="BC352" s="40"/>
      <c r="BD352" s="40"/>
      <c r="BE352" s="40"/>
      <c r="BF352" s="40"/>
      <c r="BG352" s="40"/>
      <c r="BH352" s="40"/>
      <c r="BI352" s="40"/>
      <c r="BJ352" s="40"/>
      <c r="BK352" s="40"/>
      <c r="BL352" s="40"/>
      <c r="BM352" s="40"/>
      <c r="BN352" s="40"/>
      <c r="BO352" s="40"/>
      <c r="BP352" s="40"/>
      <c r="BQ352" s="40"/>
      <c r="BR352" s="40"/>
      <c r="BS352" s="40"/>
      <c r="BT352" s="40"/>
      <c r="BU352" s="40"/>
      <c r="BV352" s="40"/>
      <c r="BW352" s="40"/>
      <c r="BX352" s="40"/>
      <c r="BY352" s="40"/>
      <c r="BZ352" s="40"/>
      <c r="CA352" s="40"/>
      <c r="CB352" s="40"/>
      <c r="CC352" s="40"/>
    </row>
    <row r="353" spans="1:81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  <c r="AY353" s="40"/>
      <c r="AZ353" s="40"/>
      <c r="BA353" s="40"/>
      <c r="BB353" s="40"/>
      <c r="BC353" s="40"/>
      <c r="BD353" s="40"/>
      <c r="BE353" s="40"/>
      <c r="BF353" s="40"/>
      <c r="BG353" s="40"/>
      <c r="BH353" s="40"/>
      <c r="BI353" s="40"/>
      <c r="BJ353" s="40"/>
      <c r="BK353" s="40"/>
      <c r="BL353" s="40"/>
      <c r="BM353" s="40"/>
      <c r="BN353" s="40"/>
      <c r="BO353" s="40"/>
      <c r="BP353" s="40"/>
      <c r="BQ353" s="40"/>
      <c r="BR353" s="40"/>
      <c r="BS353" s="40"/>
      <c r="BT353" s="40"/>
      <c r="BU353" s="40"/>
      <c r="BV353" s="40"/>
      <c r="BW353" s="40"/>
      <c r="BX353" s="40"/>
      <c r="BY353" s="40"/>
      <c r="BZ353" s="40"/>
      <c r="CA353" s="40"/>
      <c r="CB353" s="40"/>
      <c r="CC353" s="40"/>
    </row>
    <row r="354" spans="1:81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40"/>
      <c r="BA354" s="40"/>
      <c r="BB354" s="40"/>
      <c r="BC354" s="40"/>
      <c r="BD354" s="40"/>
      <c r="BE354" s="40"/>
      <c r="BF354" s="40"/>
      <c r="BG354" s="40"/>
      <c r="BH354" s="40"/>
      <c r="BI354" s="40"/>
      <c r="BJ354" s="40"/>
      <c r="BK354" s="40"/>
      <c r="BL354" s="40"/>
      <c r="BM354" s="40"/>
      <c r="BN354" s="40"/>
      <c r="BO354" s="40"/>
      <c r="BP354" s="40"/>
      <c r="BQ354" s="40"/>
      <c r="BR354" s="40"/>
      <c r="BS354" s="40"/>
      <c r="BT354" s="40"/>
      <c r="BU354" s="40"/>
      <c r="BV354" s="40"/>
      <c r="BW354" s="40"/>
      <c r="BX354" s="40"/>
      <c r="BY354" s="40"/>
      <c r="BZ354" s="40"/>
      <c r="CA354" s="40"/>
      <c r="CB354" s="40"/>
      <c r="CC354" s="40"/>
    </row>
    <row r="355" spans="1:81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40"/>
      <c r="BA355" s="40"/>
      <c r="BB355" s="40"/>
      <c r="BC355" s="40"/>
      <c r="BD355" s="40"/>
      <c r="BE355" s="40"/>
      <c r="BF355" s="40"/>
      <c r="BG355" s="40"/>
      <c r="BH355" s="40"/>
      <c r="BI355" s="40"/>
      <c r="BJ355" s="40"/>
      <c r="BK355" s="40"/>
      <c r="BL355" s="40"/>
      <c r="BM355" s="40"/>
      <c r="BN355" s="40"/>
      <c r="BO355" s="40"/>
      <c r="BP355" s="40"/>
      <c r="BQ355" s="40"/>
      <c r="BR355" s="40"/>
      <c r="BS355" s="40"/>
      <c r="BT355" s="40"/>
      <c r="BU355" s="40"/>
      <c r="BV355" s="40"/>
      <c r="BW355" s="40"/>
      <c r="BX355" s="40"/>
      <c r="BY355" s="40"/>
      <c r="BZ355" s="40"/>
      <c r="CA355" s="40"/>
      <c r="CB355" s="40"/>
      <c r="CC355" s="40"/>
    </row>
    <row r="356" spans="1:81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40"/>
      <c r="BF356" s="40"/>
      <c r="BG356" s="40"/>
      <c r="BH356" s="40"/>
      <c r="BI356" s="40"/>
      <c r="BJ356" s="40"/>
      <c r="BK356" s="40"/>
      <c r="BL356" s="40"/>
      <c r="BM356" s="40"/>
      <c r="BN356" s="40"/>
      <c r="BO356" s="40"/>
      <c r="BP356" s="40"/>
      <c r="BQ356" s="40"/>
      <c r="BR356" s="40"/>
      <c r="BS356" s="40"/>
      <c r="BT356" s="40"/>
      <c r="BU356" s="40"/>
      <c r="BV356" s="40"/>
      <c r="BW356" s="40"/>
      <c r="BX356" s="40"/>
      <c r="BY356" s="40"/>
      <c r="BZ356" s="40"/>
      <c r="CA356" s="40"/>
      <c r="CB356" s="40"/>
      <c r="CC356" s="40"/>
    </row>
    <row r="357" spans="1:81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  <c r="AY357" s="40"/>
      <c r="AZ357" s="40"/>
      <c r="BA357" s="40"/>
      <c r="BB357" s="40"/>
      <c r="BC357" s="40"/>
      <c r="BD357" s="40"/>
      <c r="BE357" s="40"/>
      <c r="BF357" s="40"/>
      <c r="BG357" s="40"/>
      <c r="BH357" s="40"/>
      <c r="BI357" s="40"/>
      <c r="BJ357" s="40"/>
      <c r="BK357" s="40"/>
      <c r="BL357" s="40"/>
      <c r="BM357" s="40"/>
      <c r="BN357" s="40"/>
      <c r="BO357" s="40"/>
      <c r="BP357" s="40"/>
      <c r="BQ357" s="40"/>
      <c r="BR357" s="40"/>
      <c r="BS357" s="40"/>
      <c r="BT357" s="40"/>
      <c r="BU357" s="40"/>
      <c r="BV357" s="40"/>
      <c r="BW357" s="40"/>
      <c r="BX357" s="40"/>
      <c r="BY357" s="40"/>
      <c r="BZ357" s="40"/>
      <c r="CA357" s="40"/>
      <c r="CB357" s="40"/>
      <c r="CC357" s="40"/>
    </row>
    <row r="358" spans="1:81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40"/>
      <c r="BF358" s="40"/>
      <c r="BG358" s="40"/>
      <c r="BH358" s="40"/>
      <c r="BI358" s="40"/>
      <c r="BJ358" s="40"/>
      <c r="BK358" s="40"/>
      <c r="BL358" s="40"/>
      <c r="BM358" s="40"/>
      <c r="BN358" s="40"/>
      <c r="BO358" s="40"/>
      <c r="BP358" s="40"/>
      <c r="BQ358" s="40"/>
      <c r="BR358" s="40"/>
      <c r="BS358" s="40"/>
      <c r="BT358" s="40"/>
      <c r="BU358" s="40"/>
      <c r="BV358" s="40"/>
      <c r="BW358" s="40"/>
      <c r="BX358" s="40"/>
      <c r="BY358" s="40"/>
      <c r="BZ358" s="40"/>
      <c r="CA358" s="40"/>
      <c r="CB358" s="40"/>
      <c r="CC358" s="40"/>
    </row>
    <row r="359" spans="1:81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AZ359" s="40"/>
      <c r="BA359" s="40"/>
      <c r="BB359" s="40"/>
      <c r="BC359" s="40"/>
      <c r="BD359" s="40"/>
      <c r="BE359" s="40"/>
      <c r="BF359" s="40"/>
      <c r="BG359" s="40"/>
      <c r="BH359" s="40"/>
      <c r="BI359" s="40"/>
      <c r="BJ359" s="40"/>
      <c r="BK359" s="40"/>
      <c r="BL359" s="40"/>
      <c r="BM359" s="40"/>
      <c r="BN359" s="40"/>
      <c r="BO359" s="40"/>
      <c r="BP359" s="40"/>
      <c r="BQ359" s="40"/>
      <c r="BR359" s="40"/>
      <c r="BS359" s="40"/>
      <c r="BT359" s="40"/>
      <c r="BU359" s="40"/>
      <c r="BV359" s="40"/>
      <c r="BW359" s="40"/>
      <c r="BX359" s="40"/>
      <c r="BY359" s="40"/>
      <c r="BZ359" s="40"/>
      <c r="CA359" s="40"/>
      <c r="CB359" s="40"/>
      <c r="CC359" s="40"/>
    </row>
    <row r="360" spans="1:81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AZ360" s="40"/>
      <c r="BA360" s="40"/>
      <c r="BB360" s="40"/>
      <c r="BC360" s="40"/>
      <c r="BD360" s="40"/>
      <c r="BE360" s="40"/>
      <c r="BF360" s="40"/>
      <c r="BG360" s="40"/>
      <c r="BH360" s="40"/>
      <c r="BI360" s="40"/>
      <c r="BJ360" s="40"/>
      <c r="BK360" s="40"/>
      <c r="BL360" s="40"/>
      <c r="BM360" s="40"/>
      <c r="BN360" s="40"/>
      <c r="BO360" s="40"/>
      <c r="BP360" s="40"/>
      <c r="BQ360" s="40"/>
      <c r="BR360" s="40"/>
      <c r="BS360" s="40"/>
      <c r="BT360" s="40"/>
      <c r="BU360" s="40"/>
      <c r="BV360" s="40"/>
      <c r="BW360" s="40"/>
      <c r="BX360" s="40"/>
      <c r="BY360" s="40"/>
      <c r="BZ360" s="40"/>
      <c r="CA360" s="40"/>
      <c r="CB360" s="40"/>
      <c r="CC360" s="40"/>
    </row>
    <row r="361" spans="1:81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AZ361" s="40"/>
      <c r="BA361" s="40"/>
      <c r="BB361" s="40"/>
      <c r="BC361" s="40"/>
      <c r="BD361" s="40"/>
      <c r="BE361" s="40"/>
      <c r="BF361" s="40"/>
      <c r="BG361" s="40"/>
      <c r="BH361" s="40"/>
      <c r="BI361" s="40"/>
      <c r="BJ361" s="40"/>
      <c r="BK361" s="40"/>
      <c r="BL361" s="40"/>
      <c r="BM361" s="40"/>
      <c r="BN361" s="40"/>
      <c r="BO361" s="40"/>
      <c r="BP361" s="40"/>
      <c r="BQ361" s="40"/>
      <c r="BR361" s="40"/>
      <c r="BS361" s="40"/>
      <c r="BT361" s="40"/>
      <c r="BU361" s="40"/>
      <c r="BV361" s="40"/>
      <c r="BW361" s="40"/>
      <c r="BX361" s="40"/>
      <c r="BY361" s="40"/>
      <c r="BZ361" s="40"/>
      <c r="CA361" s="40"/>
      <c r="CB361" s="40"/>
      <c r="CC361" s="40"/>
    </row>
    <row r="362" spans="1:81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40"/>
      <c r="BA362" s="40"/>
      <c r="BB362" s="40"/>
      <c r="BC362" s="40"/>
      <c r="BD362" s="40"/>
      <c r="BE362" s="40"/>
      <c r="BF362" s="40"/>
      <c r="BG362" s="40"/>
      <c r="BH362" s="40"/>
      <c r="BI362" s="40"/>
      <c r="BJ362" s="40"/>
      <c r="BK362" s="40"/>
      <c r="BL362" s="40"/>
      <c r="BM362" s="40"/>
      <c r="BN362" s="40"/>
      <c r="BO362" s="40"/>
      <c r="BP362" s="40"/>
      <c r="BQ362" s="40"/>
      <c r="BR362" s="40"/>
      <c r="BS362" s="40"/>
      <c r="BT362" s="40"/>
      <c r="BU362" s="40"/>
      <c r="BV362" s="40"/>
      <c r="BW362" s="40"/>
      <c r="BX362" s="40"/>
      <c r="BY362" s="40"/>
      <c r="BZ362" s="40"/>
      <c r="CA362" s="40"/>
      <c r="CB362" s="40"/>
      <c r="CC362" s="40"/>
    </row>
    <row r="363" spans="1:81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  <c r="AY363" s="40"/>
      <c r="AZ363" s="40"/>
      <c r="BA363" s="40"/>
      <c r="BB363" s="40"/>
      <c r="BC363" s="40"/>
      <c r="BD363" s="40"/>
      <c r="BE363" s="40"/>
      <c r="BF363" s="40"/>
      <c r="BG363" s="40"/>
      <c r="BH363" s="40"/>
      <c r="BI363" s="40"/>
      <c r="BJ363" s="40"/>
      <c r="BK363" s="40"/>
      <c r="BL363" s="40"/>
      <c r="BM363" s="40"/>
      <c r="BN363" s="40"/>
      <c r="BO363" s="40"/>
      <c r="BP363" s="40"/>
      <c r="BQ363" s="40"/>
      <c r="BR363" s="40"/>
      <c r="BS363" s="40"/>
      <c r="BT363" s="40"/>
      <c r="BU363" s="40"/>
      <c r="BV363" s="40"/>
      <c r="BW363" s="40"/>
      <c r="BX363" s="40"/>
      <c r="BY363" s="40"/>
      <c r="BZ363" s="40"/>
      <c r="CA363" s="40"/>
      <c r="CB363" s="40"/>
      <c r="CC363" s="40"/>
    </row>
    <row r="364" spans="1:81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  <c r="AY364" s="40"/>
      <c r="AZ364" s="40"/>
      <c r="BA364" s="40"/>
      <c r="BB364" s="40"/>
      <c r="BC364" s="40"/>
      <c r="BD364" s="40"/>
      <c r="BE364" s="40"/>
      <c r="BF364" s="40"/>
      <c r="BG364" s="40"/>
      <c r="BH364" s="40"/>
      <c r="BI364" s="40"/>
      <c r="BJ364" s="40"/>
      <c r="BK364" s="40"/>
      <c r="BL364" s="40"/>
      <c r="BM364" s="40"/>
      <c r="BN364" s="40"/>
      <c r="BO364" s="40"/>
      <c r="BP364" s="40"/>
      <c r="BQ364" s="40"/>
      <c r="BR364" s="40"/>
      <c r="BS364" s="40"/>
      <c r="BT364" s="40"/>
      <c r="BU364" s="40"/>
      <c r="BV364" s="40"/>
      <c r="BW364" s="40"/>
      <c r="BX364" s="40"/>
      <c r="BY364" s="40"/>
      <c r="BZ364" s="40"/>
      <c r="CA364" s="40"/>
      <c r="CB364" s="40"/>
      <c r="CC364" s="40"/>
    </row>
    <row r="365" spans="1:81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AZ365" s="40"/>
      <c r="BA365" s="40"/>
      <c r="BB365" s="40"/>
      <c r="BC365" s="40"/>
      <c r="BD365" s="40"/>
      <c r="BE365" s="40"/>
      <c r="BF365" s="40"/>
      <c r="BG365" s="40"/>
      <c r="BH365" s="40"/>
      <c r="BI365" s="40"/>
      <c r="BJ365" s="40"/>
      <c r="BK365" s="40"/>
      <c r="BL365" s="40"/>
      <c r="BM365" s="40"/>
      <c r="BN365" s="40"/>
      <c r="BO365" s="40"/>
      <c r="BP365" s="40"/>
      <c r="BQ365" s="40"/>
      <c r="BR365" s="40"/>
      <c r="BS365" s="40"/>
      <c r="BT365" s="40"/>
      <c r="BU365" s="40"/>
      <c r="BV365" s="40"/>
      <c r="BW365" s="40"/>
      <c r="BX365" s="40"/>
      <c r="BY365" s="40"/>
      <c r="BZ365" s="40"/>
      <c r="CA365" s="40"/>
      <c r="CB365" s="40"/>
      <c r="CC365" s="40"/>
    </row>
    <row r="366" spans="1:81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AZ366" s="40"/>
      <c r="BA366" s="40"/>
      <c r="BB366" s="40"/>
      <c r="BC366" s="40"/>
      <c r="BD366" s="40"/>
      <c r="BE366" s="40"/>
      <c r="BF366" s="40"/>
      <c r="BG366" s="40"/>
      <c r="BH366" s="40"/>
      <c r="BI366" s="40"/>
      <c r="BJ366" s="40"/>
      <c r="BK366" s="40"/>
      <c r="BL366" s="40"/>
      <c r="BM366" s="40"/>
      <c r="BN366" s="40"/>
      <c r="BO366" s="40"/>
      <c r="BP366" s="40"/>
      <c r="BQ366" s="40"/>
      <c r="BR366" s="40"/>
      <c r="BS366" s="40"/>
      <c r="BT366" s="40"/>
      <c r="BU366" s="40"/>
      <c r="BV366" s="40"/>
      <c r="BW366" s="40"/>
      <c r="BX366" s="40"/>
      <c r="BY366" s="40"/>
      <c r="BZ366" s="40"/>
      <c r="CA366" s="40"/>
      <c r="CB366" s="40"/>
      <c r="CC366" s="40"/>
    </row>
    <row r="367" spans="1:81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40"/>
      <c r="BA367" s="40"/>
      <c r="BB367" s="40"/>
      <c r="BC367" s="40"/>
      <c r="BD367" s="40"/>
      <c r="BE367" s="40"/>
      <c r="BF367" s="40"/>
      <c r="BG367" s="40"/>
      <c r="BH367" s="40"/>
      <c r="BI367" s="40"/>
      <c r="BJ367" s="40"/>
      <c r="BK367" s="40"/>
      <c r="BL367" s="40"/>
      <c r="BM367" s="40"/>
      <c r="BN367" s="40"/>
      <c r="BO367" s="40"/>
      <c r="BP367" s="40"/>
      <c r="BQ367" s="40"/>
      <c r="BR367" s="40"/>
      <c r="BS367" s="40"/>
      <c r="BT367" s="40"/>
      <c r="BU367" s="40"/>
      <c r="BV367" s="40"/>
      <c r="BW367" s="40"/>
      <c r="BX367" s="40"/>
      <c r="BY367" s="40"/>
      <c r="BZ367" s="40"/>
      <c r="CA367" s="40"/>
      <c r="CB367" s="40"/>
      <c r="CC367" s="40"/>
    </row>
    <row r="368" spans="1:81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  <c r="AY368" s="40"/>
      <c r="AZ368" s="40"/>
      <c r="BA368" s="40"/>
      <c r="BB368" s="40"/>
      <c r="BC368" s="40"/>
      <c r="BD368" s="40"/>
      <c r="BE368" s="40"/>
      <c r="BF368" s="40"/>
      <c r="BG368" s="40"/>
      <c r="BH368" s="40"/>
      <c r="BI368" s="40"/>
      <c r="BJ368" s="40"/>
      <c r="BK368" s="40"/>
      <c r="BL368" s="40"/>
      <c r="BM368" s="40"/>
      <c r="BN368" s="40"/>
      <c r="BO368" s="40"/>
      <c r="BP368" s="40"/>
      <c r="BQ368" s="40"/>
      <c r="BR368" s="40"/>
      <c r="BS368" s="40"/>
      <c r="BT368" s="40"/>
      <c r="BU368" s="40"/>
      <c r="BV368" s="40"/>
      <c r="BW368" s="40"/>
      <c r="BX368" s="40"/>
      <c r="BY368" s="40"/>
      <c r="BZ368" s="40"/>
      <c r="CA368" s="40"/>
      <c r="CB368" s="40"/>
      <c r="CC368" s="40"/>
    </row>
    <row r="369" spans="1:81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40"/>
      <c r="BA369" s="40"/>
      <c r="BB369" s="40"/>
      <c r="BC369" s="40"/>
      <c r="BD369" s="40"/>
      <c r="BE369" s="40"/>
      <c r="BF369" s="40"/>
      <c r="BG369" s="40"/>
      <c r="BH369" s="40"/>
      <c r="BI369" s="40"/>
      <c r="BJ369" s="40"/>
      <c r="BK369" s="40"/>
      <c r="BL369" s="40"/>
      <c r="BM369" s="40"/>
      <c r="BN369" s="40"/>
      <c r="BO369" s="40"/>
      <c r="BP369" s="40"/>
      <c r="BQ369" s="40"/>
      <c r="BR369" s="40"/>
      <c r="BS369" s="40"/>
      <c r="BT369" s="40"/>
      <c r="BU369" s="40"/>
      <c r="BV369" s="40"/>
      <c r="BW369" s="40"/>
      <c r="BX369" s="40"/>
      <c r="BY369" s="40"/>
      <c r="BZ369" s="40"/>
      <c r="CA369" s="40"/>
      <c r="CB369" s="40"/>
      <c r="CC369" s="40"/>
    </row>
    <row r="370" spans="1:81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AZ370" s="40"/>
      <c r="BA370" s="40"/>
      <c r="BB370" s="40"/>
      <c r="BC370" s="40"/>
      <c r="BD370" s="40"/>
      <c r="BE370" s="40"/>
      <c r="BF370" s="40"/>
      <c r="BG370" s="40"/>
      <c r="BH370" s="40"/>
      <c r="BI370" s="40"/>
      <c r="BJ370" s="40"/>
      <c r="BK370" s="40"/>
      <c r="BL370" s="40"/>
      <c r="BM370" s="40"/>
      <c r="BN370" s="40"/>
      <c r="BO370" s="40"/>
      <c r="BP370" s="40"/>
      <c r="BQ370" s="40"/>
      <c r="BR370" s="40"/>
      <c r="BS370" s="40"/>
      <c r="BT370" s="40"/>
      <c r="BU370" s="40"/>
      <c r="BV370" s="40"/>
      <c r="BW370" s="40"/>
      <c r="BX370" s="40"/>
      <c r="BY370" s="40"/>
      <c r="BZ370" s="40"/>
      <c r="CA370" s="40"/>
      <c r="CB370" s="40"/>
      <c r="CC370" s="40"/>
    </row>
    <row r="371" spans="1:81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40"/>
      <c r="BA371" s="40"/>
      <c r="BB371" s="40"/>
      <c r="BC371" s="40"/>
      <c r="BD371" s="40"/>
      <c r="BE371" s="40"/>
      <c r="BF371" s="40"/>
      <c r="BG371" s="40"/>
      <c r="BH371" s="40"/>
      <c r="BI371" s="40"/>
      <c r="BJ371" s="40"/>
      <c r="BK371" s="40"/>
      <c r="BL371" s="40"/>
      <c r="BM371" s="40"/>
      <c r="BN371" s="40"/>
      <c r="BO371" s="40"/>
      <c r="BP371" s="40"/>
      <c r="BQ371" s="40"/>
      <c r="BR371" s="40"/>
      <c r="BS371" s="40"/>
      <c r="BT371" s="40"/>
      <c r="BU371" s="40"/>
      <c r="BV371" s="40"/>
      <c r="BW371" s="40"/>
      <c r="BX371" s="40"/>
      <c r="BY371" s="40"/>
      <c r="BZ371" s="40"/>
      <c r="CA371" s="40"/>
      <c r="CB371" s="40"/>
      <c r="CC371" s="40"/>
    </row>
    <row r="372" spans="1:81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AZ372" s="40"/>
      <c r="BA372" s="40"/>
      <c r="BB372" s="40"/>
      <c r="BC372" s="40"/>
      <c r="BD372" s="40"/>
      <c r="BE372" s="40"/>
      <c r="BF372" s="40"/>
      <c r="BG372" s="40"/>
      <c r="BH372" s="40"/>
      <c r="BI372" s="40"/>
      <c r="BJ372" s="40"/>
      <c r="BK372" s="40"/>
      <c r="BL372" s="40"/>
      <c r="BM372" s="40"/>
      <c r="BN372" s="40"/>
      <c r="BO372" s="40"/>
      <c r="BP372" s="40"/>
      <c r="BQ372" s="40"/>
      <c r="BR372" s="40"/>
      <c r="BS372" s="40"/>
      <c r="BT372" s="40"/>
      <c r="BU372" s="40"/>
      <c r="BV372" s="40"/>
      <c r="BW372" s="40"/>
      <c r="BX372" s="40"/>
      <c r="BY372" s="40"/>
      <c r="BZ372" s="40"/>
      <c r="CA372" s="40"/>
      <c r="CB372" s="40"/>
      <c r="CC372" s="40"/>
    </row>
    <row r="373" spans="1:81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AZ373" s="40"/>
      <c r="BA373" s="40"/>
      <c r="BB373" s="40"/>
      <c r="BC373" s="40"/>
      <c r="BD373" s="40"/>
      <c r="BE373" s="40"/>
      <c r="BF373" s="40"/>
      <c r="BG373" s="40"/>
      <c r="BH373" s="40"/>
      <c r="BI373" s="40"/>
      <c r="BJ373" s="40"/>
      <c r="BK373" s="40"/>
      <c r="BL373" s="40"/>
      <c r="BM373" s="40"/>
      <c r="BN373" s="40"/>
      <c r="BO373" s="40"/>
      <c r="BP373" s="40"/>
      <c r="BQ373" s="40"/>
      <c r="BR373" s="40"/>
      <c r="BS373" s="40"/>
      <c r="BT373" s="40"/>
      <c r="BU373" s="40"/>
      <c r="BV373" s="40"/>
      <c r="BW373" s="40"/>
      <c r="BX373" s="40"/>
      <c r="BY373" s="40"/>
      <c r="BZ373" s="40"/>
      <c r="CA373" s="40"/>
      <c r="CB373" s="40"/>
      <c r="CC373" s="40"/>
    </row>
    <row r="374" spans="1:81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  <c r="AY374" s="40"/>
      <c r="AZ374" s="40"/>
      <c r="BA374" s="40"/>
      <c r="BB374" s="40"/>
      <c r="BC374" s="40"/>
      <c r="BD374" s="40"/>
      <c r="BE374" s="40"/>
      <c r="BF374" s="40"/>
      <c r="BG374" s="40"/>
      <c r="BH374" s="40"/>
      <c r="BI374" s="40"/>
      <c r="BJ374" s="40"/>
      <c r="BK374" s="40"/>
      <c r="BL374" s="40"/>
      <c r="BM374" s="40"/>
      <c r="BN374" s="40"/>
      <c r="BO374" s="40"/>
      <c r="BP374" s="40"/>
      <c r="BQ374" s="40"/>
      <c r="BR374" s="40"/>
      <c r="BS374" s="40"/>
      <c r="BT374" s="40"/>
      <c r="BU374" s="40"/>
      <c r="BV374" s="40"/>
      <c r="BW374" s="40"/>
      <c r="BX374" s="40"/>
      <c r="BY374" s="40"/>
      <c r="BZ374" s="40"/>
      <c r="CA374" s="40"/>
      <c r="CB374" s="40"/>
      <c r="CC374" s="40"/>
    </row>
    <row r="375" spans="1:81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  <c r="AY375" s="40"/>
      <c r="AZ375" s="40"/>
      <c r="BA375" s="40"/>
      <c r="BB375" s="40"/>
      <c r="BC375" s="40"/>
      <c r="BD375" s="40"/>
      <c r="BE375" s="40"/>
      <c r="BF375" s="40"/>
      <c r="BG375" s="40"/>
      <c r="BH375" s="40"/>
      <c r="BI375" s="40"/>
      <c r="BJ375" s="40"/>
      <c r="BK375" s="40"/>
      <c r="BL375" s="40"/>
      <c r="BM375" s="40"/>
      <c r="BN375" s="40"/>
      <c r="BO375" s="40"/>
      <c r="BP375" s="40"/>
      <c r="BQ375" s="40"/>
      <c r="BR375" s="40"/>
      <c r="BS375" s="40"/>
      <c r="BT375" s="40"/>
      <c r="BU375" s="40"/>
      <c r="BV375" s="40"/>
      <c r="BW375" s="40"/>
      <c r="BX375" s="40"/>
      <c r="BY375" s="40"/>
      <c r="BZ375" s="40"/>
      <c r="CA375" s="40"/>
      <c r="CB375" s="40"/>
      <c r="CC375" s="40"/>
    </row>
    <row r="376" spans="1:81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  <c r="AY376" s="40"/>
      <c r="AZ376" s="40"/>
      <c r="BA376" s="40"/>
      <c r="BB376" s="40"/>
      <c r="BC376" s="40"/>
      <c r="BD376" s="40"/>
      <c r="BE376" s="40"/>
      <c r="BF376" s="40"/>
      <c r="BG376" s="40"/>
      <c r="BH376" s="40"/>
      <c r="BI376" s="40"/>
      <c r="BJ376" s="40"/>
      <c r="BK376" s="40"/>
      <c r="BL376" s="40"/>
      <c r="BM376" s="40"/>
      <c r="BN376" s="40"/>
      <c r="BO376" s="40"/>
      <c r="BP376" s="40"/>
      <c r="BQ376" s="40"/>
      <c r="BR376" s="40"/>
      <c r="BS376" s="40"/>
      <c r="BT376" s="40"/>
      <c r="BU376" s="40"/>
      <c r="BV376" s="40"/>
      <c r="BW376" s="40"/>
      <c r="BX376" s="40"/>
      <c r="BY376" s="40"/>
      <c r="BZ376" s="40"/>
      <c r="CA376" s="40"/>
      <c r="CB376" s="40"/>
      <c r="CC376" s="40"/>
    </row>
    <row r="377" spans="1:81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  <c r="AY377" s="40"/>
      <c r="AZ377" s="40"/>
      <c r="BA377" s="40"/>
      <c r="BB377" s="40"/>
      <c r="BC377" s="40"/>
      <c r="BD377" s="40"/>
      <c r="BE377" s="40"/>
      <c r="BF377" s="40"/>
      <c r="BG377" s="40"/>
      <c r="BH377" s="40"/>
      <c r="BI377" s="40"/>
      <c r="BJ377" s="40"/>
      <c r="BK377" s="40"/>
      <c r="BL377" s="40"/>
      <c r="BM377" s="40"/>
      <c r="BN377" s="40"/>
      <c r="BO377" s="40"/>
      <c r="BP377" s="40"/>
      <c r="BQ377" s="40"/>
      <c r="BR377" s="40"/>
      <c r="BS377" s="40"/>
      <c r="BT377" s="40"/>
      <c r="BU377" s="40"/>
      <c r="BV377" s="40"/>
      <c r="BW377" s="40"/>
      <c r="BX377" s="40"/>
      <c r="BY377" s="40"/>
      <c r="BZ377" s="40"/>
      <c r="CA377" s="40"/>
      <c r="CB377" s="40"/>
      <c r="CC377" s="40"/>
    </row>
    <row r="378" spans="1:81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  <c r="AY378" s="40"/>
      <c r="AZ378" s="40"/>
      <c r="BA378" s="40"/>
      <c r="BB378" s="40"/>
      <c r="BC378" s="40"/>
      <c r="BD378" s="40"/>
      <c r="BE378" s="40"/>
      <c r="BF378" s="40"/>
      <c r="BG378" s="40"/>
      <c r="BH378" s="40"/>
      <c r="BI378" s="40"/>
      <c r="BJ378" s="40"/>
      <c r="BK378" s="40"/>
      <c r="BL378" s="40"/>
      <c r="BM378" s="40"/>
      <c r="BN378" s="40"/>
      <c r="BO378" s="40"/>
      <c r="BP378" s="40"/>
      <c r="BQ378" s="40"/>
      <c r="BR378" s="40"/>
      <c r="BS378" s="40"/>
      <c r="BT378" s="40"/>
      <c r="BU378" s="40"/>
      <c r="BV378" s="40"/>
      <c r="BW378" s="40"/>
      <c r="BX378" s="40"/>
      <c r="BY378" s="40"/>
      <c r="BZ378" s="40"/>
      <c r="CA378" s="40"/>
      <c r="CB378" s="40"/>
      <c r="CC378" s="40"/>
    </row>
    <row r="379" spans="1:81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40"/>
      <c r="BA379" s="40"/>
      <c r="BB379" s="40"/>
      <c r="BC379" s="40"/>
      <c r="BD379" s="40"/>
      <c r="BE379" s="40"/>
      <c r="BF379" s="40"/>
      <c r="BG379" s="40"/>
      <c r="BH379" s="40"/>
      <c r="BI379" s="40"/>
      <c r="BJ379" s="40"/>
      <c r="BK379" s="40"/>
      <c r="BL379" s="40"/>
      <c r="BM379" s="40"/>
      <c r="BN379" s="40"/>
      <c r="BO379" s="40"/>
      <c r="BP379" s="40"/>
      <c r="BQ379" s="40"/>
      <c r="BR379" s="40"/>
      <c r="BS379" s="40"/>
      <c r="BT379" s="40"/>
      <c r="BU379" s="40"/>
      <c r="BV379" s="40"/>
      <c r="BW379" s="40"/>
      <c r="BX379" s="40"/>
      <c r="BY379" s="40"/>
      <c r="BZ379" s="40"/>
      <c r="CA379" s="40"/>
      <c r="CB379" s="40"/>
      <c r="CC379" s="40"/>
    </row>
    <row r="380" spans="1:81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AZ380" s="40"/>
      <c r="BA380" s="40"/>
      <c r="BB380" s="40"/>
      <c r="BC380" s="40"/>
      <c r="BD380" s="40"/>
      <c r="BE380" s="40"/>
      <c r="BF380" s="40"/>
      <c r="BG380" s="40"/>
      <c r="BH380" s="40"/>
      <c r="BI380" s="40"/>
      <c r="BJ380" s="40"/>
      <c r="BK380" s="40"/>
      <c r="BL380" s="40"/>
      <c r="BM380" s="40"/>
      <c r="BN380" s="40"/>
      <c r="BO380" s="40"/>
      <c r="BP380" s="40"/>
      <c r="BQ380" s="40"/>
      <c r="BR380" s="40"/>
      <c r="BS380" s="40"/>
      <c r="BT380" s="40"/>
      <c r="BU380" s="40"/>
      <c r="BV380" s="40"/>
      <c r="BW380" s="40"/>
      <c r="BX380" s="40"/>
      <c r="BY380" s="40"/>
      <c r="BZ380" s="40"/>
      <c r="CA380" s="40"/>
      <c r="CB380" s="40"/>
      <c r="CC380" s="40"/>
    </row>
    <row r="381" spans="1:81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AZ381" s="40"/>
      <c r="BA381" s="40"/>
      <c r="BB381" s="40"/>
      <c r="BC381" s="40"/>
      <c r="BD381" s="40"/>
      <c r="BE381" s="40"/>
      <c r="BF381" s="40"/>
      <c r="BG381" s="40"/>
      <c r="BH381" s="40"/>
      <c r="BI381" s="40"/>
      <c r="BJ381" s="40"/>
      <c r="BK381" s="40"/>
      <c r="BL381" s="40"/>
      <c r="BM381" s="40"/>
      <c r="BN381" s="40"/>
      <c r="BO381" s="40"/>
      <c r="BP381" s="40"/>
      <c r="BQ381" s="40"/>
      <c r="BR381" s="40"/>
      <c r="BS381" s="40"/>
      <c r="BT381" s="40"/>
      <c r="BU381" s="40"/>
      <c r="BV381" s="40"/>
      <c r="BW381" s="40"/>
      <c r="BX381" s="40"/>
      <c r="BY381" s="40"/>
      <c r="BZ381" s="40"/>
      <c r="CA381" s="40"/>
      <c r="CB381" s="40"/>
      <c r="CC381" s="40"/>
    </row>
    <row r="382" spans="1:81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40"/>
      <c r="BA382" s="40"/>
      <c r="BB382" s="40"/>
      <c r="BC382" s="40"/>
      <c r="BD382" s="40"/>
      <c r="BE382" s="40"/>
      <c r="BF382" s="40"/>
      <c r="BG382" s="40"/>
      <c r="BH382" s="40"/>
      <c r="BI382" s="40"/>
      <c r="BJ382" s="40"/>
      <c r="BK382" s="40"/>
      <c r="BL382" s="40"/>
      <c r="BM382" s="40"/>
      <c r="BN382" s="40"/>
      <c r="BO382" s="40"/>
      <c r="BP382" s="40"/>
      <c r="BQ382" s="40"/>
      <c r="BR382" s="40"/>
      <c r="BS382" s="40"/>
      <c r="BT382" s="40"/>
      <c r="BU382" s="40"/>
      <c r="BV382" s="40"/>
      <c r="BW382" s="40"/>
      <c r="BX382" s="40"/>
      <c r="BY382" s="40"/>
      <c r="BZ382" s="40"/>
      <c r="CA382" s="40"/>
      <c r="CB382" s="40"/>
      <c r="CC382" s="40"/>
    </row>
    <row r="383" spans="1:81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  <c r="BG383" s="40"/>
      <c r="BH383" s="40"/>
      <c r="BI383" s="40"/>
      <c r="BJ383" s="40"/>
      <c r="BK383" s="40"/>
      <c r="BL383" s="40"/>
      <c r="BM383" s="40"/>
      <c r="BN383" s="40"/>
      <c r="BO383" s="40"/>
      <c r="BP383" s="40"/>
      <c r="BQ383" s="40"/>
      <c r="BR383" s="40"/>
      <c r="BS383" s="40"/>
      <c r="BT383" s="40"/>
      <c r="BU383" s="40"/>
      <c r="BV383" s="40"/>
      <c r="BW383" s="40"/>
      <c r="BX383" s="40"/>
      <c r="BY383" s="40"/>
      <c r="BZ383" s="40"/>
      <c r="CA383" s="40"/>
      <c r="CB383" s="40"/>
      <c r="CC383" s="40"/>
    </row>
    <row r="384" spans="1:81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AZ384" s="40"/>
      <c r="BA384" s="40"/>
      <c r="BB384" s="40"/>
      <c r="BC384" s="40"/>
      <c r="BD384" s="40"/>
      <c r="BE384" s="40"/>
      <c r="BF384" s="40"/>
      <c r="BG384" s="40"/>
      <c r="BH384" s="40"/>
      <c r="BI384" s="40"/>
      <c r="BJ384" s="40"/>
      <c r="BK384" s="40"/>
      <c r="BL384" s="40"/>
      <c r="BM384" s="40"/>
      <c r="BN384" s="40"/>
      <c r="BO384" s="40"/>
      <c r="BP384" s="40"/>
      <c r="BQ384" s="40"/>
      <c r="BR384" s="40"/>
      <c r="BS384" s="40"/>
      <c r="BT384" s="40"/>
      <c r="BU384" s="40"/>
      <c r="BV384" s="40"/>
      <c r="BW384" s="40"/>
      <c r="BX384" s="40"/>
      <c r="BY384" s="40"/>
      <c r="BZ384" s="40"/>
      <c r="CA384" s="40"/>
      <c r="CB384" s="40"/>
      <c r="CC384" s="40"/>
    </row>
    <row r="385" spans="1:81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40"/>
      <c r="BA385" s="40"/>
      <c r="BB385" s="40"/>
      <c r="BC385" s="40"/>
      <c r="BD385" s="40"/>
      <c r="BE385" s="40"/>
      <c r="BF385" s="40"/>
      <c r="BG385" s="40"/>
      <c r="BH385" s="40"/>
      <c r="BI385" s="40"/>
      <c r="BJ385" s="40"/>
      <c r="BK385" s="40"/>
      <c r="BL385" s="40"/>
      <c r="BM385" s="40"/>
      <c r="BN385" s="40"/>
      <c r="BO385" s="40"/>
      <c r="BP385" s="40"/>
      <c r="BQ385" s="40"/>
      <c r="BR385" s="40"/>
      <c r="BS385" s="40"/>
      <c r="BT385" s="40"/>
      <c r="BU385" s="40"/>
      <c r="BV385" s="40"/>
      <c r="BW385" s="40"/>
      <c r="BX385" s="40"/>
      <c r="BY385" s="40"/>
      <c r="BZ385" s="40"/>
      <c r="CA385" s="40"/>
      <c r="CB385" s="40"/>
      <c r="CC385" s="40"/>
    </row>
    <row r="386" spans="1:81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  <c r="AY386" s="40"/>
      <c r="AZ386" s="40"/>
      <c r="BA386" s="40"/>
      <c r="BB386" s="40"/>
      <c r="BC386" s="40"/>
      <c r="BD386" s="40"/>
      <c r="BE386" s="40"/>
      <c r="BF386" s="40"/>
      <c r="BG386" s="40"/>
      <c r="BH386" s="40"/>
      <c r="BI386" s="40"/>
      <c r="BJ386" s="40"/>
      <c r="BK386" s="40"/>
      <c r="BL386" s="40"/>
      <c r="BM386" s="40"/>
      <c r="BN386" s="40"/>
      <c r="BO386" s="40"/>
      <c r="BP386" s="40"/>
      <c r="BQ386" s="40"/>
      <c r="BR386" s="40"/>
      <c r="BS386" s="40"/>
      <c r="BT386" s="40"/>
      <c r="BU386" s="40"/>
      <c r="BV386" s="40"/>
      <c r="BW386" s="40"/>
      <c r="BX386" s="40"/>
      <c r="BY386" s="40"/>
      <c r="BZ386" s="40"/>
      <c r="CA386" s="40"/>
      <c r="CB386" s="40"/>
      <c r="CC386" s="40"/>
    </row>
    <row r="387" spans="1:81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40"/>
      <c r="BA387" s="40"/>
      <c r="BB387" s="40"/>
      <c r="BC387" s="40"/>
      <c r="BD387" s="40"/>
      <c r="BE387" s="40"/>
      <c r="BF387" s="40"/>
      <c r="BG387" s="40"/>
      <c r="BH387" s="40"/>
      <c r="BI387" s="40"/>
      <c r="BJ387" s="40"/>
      <c r="BK387" s="40"/>
      <c r="BL387" s="40"/>
      <c r="BM387" s="40"/>
      <c r="BN387" s="40"/>
      <c r="BO387" s="40"/>
      <c r="BP387" s="40"/>
      <c r="BQ387" s="40"/>
      <c r="BR387" s="40"/>
      <c r="BS387" s="40"/>
      <c r="BT387" s="40"/>
      <c r="BU387" s="40"/>
      <c r="BV387" s="40"/>
      <c r="BW387" s="40"/>
      <c r="BX387" s="40"/>
      <c r="BY387" s="40"/>
      <c r="BZ387" s="40"/>
      <c r="CA387" s="40"/>
      <c r="CB387" s="40"/>
      <c r="CC387" s="40"/>
    </row>
    <row r="388" spans="1:81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AZ388" s="40"/>
      <c r="BA388" s="40"/>
      <c r="BB388" s="40"/>
      <c r="BC388" s="40"/>
      <c r="BD388" s="40"/>
      <c r="BE388" s="40"/>
      <c r="BF388" s="40"/>
      <c r="BG388" s="40"/>
      <c r="BH388" s="40"/>
      <c r="BI388" s="40"/>
      <c r="BJ388" s="40"/>
      <c r="BK388" s="40"/>
      <c r="BL388" s="40"/>
      <c r="BM388" s="40"/>
      <c r="BN388" s="40"/>
      <c r="BO388" s="40"/>
      <c r="BP388" s="40"/>
      <c r="BQ388" s="40"/>
      <c r="BR388" s="40"/>
      <c r="BS388" s="40"/>
      <c r="BT388" s="40"/>
      <c r="BU388" s="40"/>
      <c r="BV388" s="40"/>
      <c r="BW388" s="40"/>
      <c r="BX388" s="40"/>
      <c r="BY388" s="40"/>
      <c r="BZ388" s="40"/>
      <c r="CA388" s="40"/>
      <c r="CB388" s="40"/>
      <c r="CC388" s="40"/>
    </row>
    <row r="389" spans="1:81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AZ389" s="40"/>
      <c r="BA389" s="40"/>
      <c r="BB389" s="40"/>
      <c r="BC389" s="40"/>
      <c r="BD389" s="40"/>
      <c r="BE389" s="40"/>
      <c r="BF389" s="40"/>
      <c r="BG389" s="40"/>
      <c r="BH389" s="40"/>
      <c r="BI389" s="40"/>
      <c r="BJ389" s="40"/>
      <c r="BK389" s="40"/>
      <c r="BL389" s="40"/>
      <c r="BM389" s="40"/>
      <c r="BN389" s="40"/>
      <c r="BO389" s="40"/>
      <c r="BP389" s="40"/>
      <c r="BQ389" s="40"/>
      <c r="BR389" s="40"/>
      <c r="BS389" s="40"/>
      <c r="BT389" s="40"/>
      <c r="BU389" s="40"/>
      <c r="BV389" s="40"/>
      <c r="BW389" s="40"/>
      <c r="BX389" s="40"/>
      <c r="BY389" s="40"/>
      <c r="BZ389" s="40"/>
      <c r="CA389" s="40"/>
      <c r="CB389" s="40"/>
      <c r="CC389" s="40"/>
    </row>
    <row r="390" spans="1:81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  <c r="AY390" s="40"/>
      <c r="AZ390" s="40"/>
      <c r="BA390" s="40"/>
      <c r="BB390" s="40"/>
      <c r="BC390" s="40"/>
      <c r="BD390" s="40"/>
      <c r="BE390" s="40"/>
      <c r="BF390" s="40"/>
      <c r="BG390" s="40"/>
      <c r="BH390" s="40"/>
      <c r="BI390" s="40"/>
      <c r="BJ390" s="40"/>
      <c r="BK390" s="40"/>
      <c r="BL390" s="40"/>
      <c r="BM390" s="40"/>
      <c r="BN390" s="40"/>
      <c r="BO390" s="40"/>
      <c r="BP390" s="40"/>
      <c r="BQ390" s="40"/>
      <c r="BR390" s="40"/>
      <c r="BS390" s="40"/>
      <c r="BT390" s="40"/>
      <c r="BU390" s="40"/>
      <c r="BV390" s="40"/>
      <c r="BW390" s="40"/>
      <c r="BX390" s="40"/>
      <c r="BY390" s="40"/>
      <c r="BZ390" s="40"/>
      <c r="CA390" s="40"/>
      <c r="CB390" s="40"/>
      <c r="CC390" s="40"/>
    </row>
    <row r="391" spans="1:81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AZ391" s="40"/>
      <c r="BA391" s="40"/>
      <c r="BB391" s="40"/>
      <c r="BC391" s="40"/>
      <c r="BD391" s="40"/>
      <c r="BE391" s="40"/>
      <c r="BF391" s="40"/>
      <c r="BG391" s="40"/>
      <c r="BH391" s="40"/>
      <c r="BI391" s="40"/>
      <c r="BJ391" s="40"/>
      <c r="BK391" s="40"/>
      <c r="BL391" s="40"/>
      <c r="BM391" s="40"/>
      <c r="BN391" s="40"/>
      <c r="BO391" s="40"/>
      <c r="BP391" s="40"/>
      <c r="BQ391" s="40"/>
      <c r="BR391" s="40"/>
      <c r="BS391" s="40"/>
      <c r="BT391" s="40"/>
      <c r="BU391" s="40"/>
      <c r="BV391" s="40"/>
      <c r="BW391" s="40"/>
      <c r="BX391" s="40"/>
      <c r="BY391" s="40"/>
      <c r="BZ391" s="40"/>
      <c r="CA391" s="40"/>
      <c r="CB391" s="40"/>
      <c r="CC391" s="40"/>
    </row>
    <row r="392" spans="1:81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  <c r="AY392" s="40"/>
      <c r="AZ392" s="40"/>
      <c r="BA392" s="40"/>
      <c r="BB392" s="40"/>
      <c r="BC392" s="40"/>
      <c r="BD392" s="40"/>
      <c r="BE392" s="40"/>
      <c r="BF392" s="40"/>
      <c r="BG392" s="40"/>
      <c r="BH392" s="40"/>
      <c r="BI392" s="40"/>
      <c r="BJ392" s="40"/>
      <c r="BK392" s="40"/>
      <c r="BL392" s="40"/>
      <c r="BM392" s="40"/>
      <c r="BN392" s="40"/>
      <c r="BO392" s="40"/>
      <c r="BP392" s="40"/>
      <c r="BQ392" s="40"/>
      <c r="BR392" s="40"/>
      <c r="BS392" s="40"/>
      <c r="BT392" s="40"/>
      <c r="BU392" s="40"/>
      <c r="BV392" s="40"/>
      <c r="BW392" s="40"/>
      <c r="BX392" s="40"/>
      <c r="BY392" s="40"/>
      <c r="BZ392" s="40"/>
      <c r="CA392" s="40"/>
      <c r="CB392" s="40"/>
      <c r="CC392" s="40"/>
    </row>
    <row r="393" spans="1:81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AZ393" s="40"/>
      <c r="BA393" s="40"/>
      <c r="BB393" s="40"/>
      <c r="BC393" s="40"/>
      <c r="BD393" s="40"/>
      <c r="BE393" s="40"/>
      <c r="BF393" s="40"/>
      <c r="BG393" s="40"/>
      <c r="BH393" s="40"/>
      <c r="BI393" s="40"/>
      <c r="BJ393" s="40"/>
      <c r="BK393" s="40"/>
      <c r="BL393" s="40"/>
      <c r="BM393" s="40"/>
      <c r="BN393" s="40"/>
      <c r="BO393" s="40"/>
      <c r="BP393" s="40"/>
      <c r="BQ393" s="40"/>
      <c r="BR393" s="40"/>
      <c r="BS393" s="40"/>
      <c r="BT393" s="40"/>
      <c r="BU393" s="40"/>
      <c r="BV393" s="40"/>
      <c r="BW393" s="40"/>
      <c r="BX393" s="40"/>
      <c r="BY393" s="40"/>
      <c r="BZ393" s="40"/>
      <c r="CA393" s="40"/>
      <c r="CB393" s="40"/>
      <c r="CC393" s="40"/>
    </row>
    <row r="394" spans="1:81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AZ394" s="40"/>
      <c r="BA394" s="40"/>
      <c r="BB394" s="40"/>
      <c r="BC394" s="40"/>
      <c r="BD394" s="40"/>
      <c r="BE394" s="40"/>
      <c r="BF394" s="40"/>
      <c r="BG394" s="40"/>
      <c r="BH394" s="40"/>
      <c r="BI394" s="40"/>
      <c r="BJ394" s="40"/>
      <c r="BK394" s="40"/>
      <c r="BL394" s="40"/>
      <c r="BM394" s="40"/>
      <c r="BN394" s="40"/>
      <c r="BO394" s="40"/>
      <c r="BP394" s="40"/>
      <c r="BQ394" s="40"/>
      <c r="BR394" s="40"/>
      <c r="BS394" s="40"/>
      <c r="BT394" s="40"/>
      <c r="BU394" s="40"/>
      <c r="BV394" s="40"/>
      <c r="BW394" s="40"/>
      <c r="BX394" s="40"/>
      <c r="BY394" s="40"/>
      <c r="BZ394" s="40"/>
      <c r="CA394" s="40"/>
      <c r="CB394" s="40"/>
      <c r="CC394" s="40"/>
    </row>
    <row r="395" spans="1:81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AZ395" s="40"/>
      <c r="BA395" s="40"/>
      <c r="BB395" s="40"/>
      <c r="BC395" s="40"/>
      <c r="BD395" s="40"/>
      <c r="BE395" s="40"/>
      <c r="BF395" s="40"/>
      <c r="BG395" s="40"/>
      <c r="BH395" s="40"/>
      <c r="BI395" s="40"/>
      <c r="BJ395" s="40"/>
      <c r="BK395" s="40"/>
      <c r="BL395" s="40"/>
      <c r="BM395" s="40"/>
      <c r="BN395" s="40"/>
      <c r="BO395" s="40"/>
      <c r="BP395" s="40"/>
      <c r="BQ395" s="40"/>
      <c r="BR395" s="40"/>
      <c r="BS395" s="40"/>
      <c r="BT395" s="40"/>
      <c r="BU395" s="40"/>
      <c r="BV395" s="40"/>
      <c r="BW395" s="40"/>
      <c r="BX395" s="40"/>
      <c r="BY395" s="40"/>
      <c r="BZ395" s="40"/>
      <c r="CA395" s="40"/>
      <c r="CB395" s="40"/>
      <c r="CC395" s="40"/>
    </row>
  </sheetData>
  <sheetProtection sheet="1" objects="1" scenarios="1"/>
  <mergeCells count="101">
    <mergeCell ref="B6:B11"/>
    <mergeCell ref="G6:J7"/>
    <mergeCell ref="K6:N7"/>
    <mergeCell ref="O6:R7"/>
    <mergeCell ref="G8:J8"/>
    <mergeCell ref="K8:N8"/>
    <mergeCell ref="O8:R8"/>
    <mergeCell ref="G9:H10"/>
    <mergeCell ref="Q10:R10"/>
    <mergeCell ref="O9:P10"/>
    <mergeCell ref="Q9:R9"/>
    <mergeCell ref="I10:J10"/>
    <mergeCell ref="E10:F10"/>
    <mergeCell ref="C6:F7"/>
    <mergeCell ref="C9:D10"/>
    <mergeCell ref="E9:F9"/>
    <mergeCell ref="C8:F8"/>
    <mergeCell ref="M9:N9"/>
    <mergeCell ref="M10:N10"/>
    <mergeCell ref="I9:J9"/>
    <mergeCell ref="K9:L10"/>
    <mergeCell ref="AC10:AD10"/>
    <mergeCell ref="AG10:AH10"/>
    <mergeCell ref="AI9:AJ10"/>
    <mergeCell ref="U9:V9"/>
    <mergeCell ref="W9:X10"/>
    <mergeCell ref="Y9:Z9"/>
    <mergeCell ref="AA9:AB10"/>
    <mergeCell ref="S6:V7"/>
    <mergeCell ref="W6:Z7"/>
    <mergeCell ref="AA6:AD7"/>
    <mergeCell ref="AE6:AH7"/>
    <mergeCell ref="S8:V8"/>
    <mergeCell ref="W8:Z8"/>
    <mergeCell ref="AA8:AD8"/>
    <mergeCell ref="AE8:AH8"/>
    <mergeCell ref="S9:T10"/>
    <mergeCell ref="AC9:AD9"/>
    <mergeCell ref="AE9:AF10"/>
    <mergeCell ref="AG9:AH9"/>
    <mergeCell ref="U10:V10"/>
    <mergeCell ref="Y10:Z10"/>
    <mergeCell ref="AI6:AL7"/>
    <mergeCell ref="AM6:AP7"/>
    <mergeCell ref="AI8:AL8"/>
    <mergeCell ref="AM8:AP8"/>
    <mergeCell ref="AQ8:AT8"/>
    <mergeCell ref="AU8:AX8"/>
    <mergeCell ref="AK9:AL9"/>
    <mergeCell ref="AM9:AN10"/>
    <mergeCell ref="AO9:AP9"/>
    <mergeCell ref="AK10:AL10"/>
    <mergeCell ref="AO10:AP10"/>
    <mergeCell ref="AQ6:AT7"/>
    <mergeCell ref="AQ9:AR10"/>
    <mergeCell ref="AS9:AT9"/>
    <mergeCell ref="AU9:AV10"/>
    <mergeCell ref="AW9:AX9"/>
    <mergeCell ref="AS10:AT10"/>
    <mergeCell ref="AW10:AX10"/>
    <mergeCell ref="AY8:BB8"/>
    <mergeCell ref="AY9:AZ10"/>
    <mergeCell ref="BA9:BB9"/>
    <mergeCell ref="BA10:BB10"/>
    <mergeCell ref="AU6:AX7"/>
    <mergeCell ref="CA6:CD7"/>
    <mergeCell ref="BG8:BJ8"/>
    <mergeCell ref="BK8:BN8"/>
    <mergeCell ref="BO8:BR8"/>
    <mergeCell ref="BS8:BV8"/>
    <mergeCell ref="BW8:BZ8"/>
    <mergeCell ref="CA8:CD8"/>
    <mergeCell ref="AY6:BB7"/>
    <mergeCell ref="BG6:BJ7"/>
    <mergeCell ref="BK6:BN7"/>
    <mergeCell ref="BO6:BR7"/>
    <mergeCell ref="BS6:BV7"/>
    <mergeCell ref="BW6:BZ7"/>
    <mergeCell ref="BC6:BF7"/>
    <mergeCell ref="BC8:BF8"/>
    <mergeCell ref="BW9:BX10"/>
    <mergeCell ref="BY9:BZ9"/>
    <mergeCell ref="CA9:CB10"/>
    <mergeCell ref="CC9:CD9"/>
    <mergeCell ref="BU10:BV10"/>
    <mergeCell ref="BY10:BZ10"/>
    <mergeCell ref="CC10:CD10"/>
    <mergeCell ref="BQ9:BR9"/>
    <mergeCell ref="BI10:BJ10"/>
    <mergeCell ref="BM10:BN10"/>
    <mergeCell ref="BQ10:BR10"/>
    <mergeCell ref="BC9:BD10"/>
    <mergeCell ref="BE9:BF9"/>
    <mergeCell ref="BE10:BF10"/>
    <mergeCell ref="BS9:BT10"/>
    <mergeCell ref="BU9:BV9"/>
    <mergeCell ref="BG9:BH10"/>
    <mergeCell ref="BI9:BJ9"/>
    <mergeCell ref="BK9:BL10"/>
    <mergeCell ref="BM9:BN9"/>
    <mergeCell ref="BO9:BP10"/>
  </mergeCells>
  <conditionalFormatting sqref="C64:C68 BG64 G64:G68 C61:D61 C74:D74 K64:K68 O64:O68 S64:S68 W64:W68 AA64:AA68 AE64:AE68 AM64:AM68 AQ64:AQ68 AU64:AU68 AY64:AY68 BK64:BK65 BO64:BO66 BS64:BS67 BW64:BW68 CA12:CA39 CA64:CA68 CA70:CA71 CA77 CA53:CA60 CA41 CA43:CA51">
    <cfRule type="cellIs" dxfId="61" priority="67" stopIfTrue="1" operator="equal">
      <formula>0</formula>
    </cfRule>
  </conditionalFormatting>
  <conditionalFormatting sqref="AQ74:AR74">
    <cfRule type="cellIs" dxfId="60" priority="23" stopIfTrue="1" operator="equal">
      <formula>0</formula>
    </cfRule>
  </conditionalFormatting>
  <conditionalFormatting sqref="C70">
    <cfRule type="cellIs" dxfId="59" priority="65" stopIfTrue="1" operator="equal">
      <formula>0</formula>
    </cfRule>
  </conditionalFormatting>
  <conditionalFormatting sqref="C72">
    <cfRule type="cellIs" dxfId="58" priority="64" stopIfTrue="1" operator="equal">
      <formula>0</formula>
    </cfRule>
  </conditionalFormatting>
  <conditionalFormatting sqref="G72 K72 O72 S72 W72 AA72 AE72 AQ72 AU72 AY72">
    <cfRule type="cellIs" dxfId="57" priority="63" stopIfTrue="1" operator="equal">
      <formula>0</formula>
    </cfRule>
  </conditionalFormatting>
  <conditionalFormatting sqref="AM71">
    <cfRule type="cellIs" dxfId="56" priority="61" stopIfTrue="1" operator="equal">
      <formula>0</formula>
    </cfRule>
  </conditionalFormatting>
  <conditionalFormatting sqref="AU61:AV61">
    <cfRule type="cellIs" dxfId="55" priority="41" stopIfTrue="1" operator="equal">
      <formula>0</formula>
    </cfRule>
  </conditionalFormatting>
  <conditionalFormatting sqref="BG74:BH74">
    <cfRule type="cellIs" dxfId="54" priority="20" stopIfTrue="1" operator="equal">
      <formula>0</formula>
    </cfRule>
  </conditionalFormatting>
  <conditionalFormatting sqref="CB12">
    <cfRule type="cellIs" dxfId="53" priority="57" stopIfTrue="1" operator="equal">
      <formula>0</formula>
    </cfRule>
  </conditionalFormatting>
  <conditionalFormatting sqref="CB13:CB39 CB53:CB60 CB41 CB43:CB51">
    <cfRule type="cellIs" dxfId="52" priority="56" stopIfTrue="1" operator="equal">
      <formula>0</formula>
    </cfRule>
  </conditionalFormatting>
  <conditionalFormatting sqref="CB64:CB68">
    <cfRule type="cellIs" dxfId="51" priority="55" stopIfTrue="1" operator="equal">
      <formula>0</formula>
    </cfRule>
  </conditionalFormatting>
  <conditionalFormatting sqref="CB70:CB72">
    <cfRule type="cellIs" dxfId="50" priority="54" stopIfTrue="1" operator="equal">
      <formula>0</formula>
    </cfRule>
  </conditionalFormatting>
  <conditionalFormatting sqref="CB74">
    <cfRule type="cellIs" dxfId="49" priority="53" stopIfTrue="1" operator="equal">
      <formula>0</formula>
    </cfRule>
  </conditionalFormatting>
  <conditionalFormatting sqref="CA61:CB61">
    <cfRule type="cellIs" dxfId="48" priority="34" stopIfTrue="1" operator="equal">
      <formula>0</formula>
    </cfRule>
  </conditionalFormatting>
  <conditionalFormatting sqref="G61:H61">
    <cfRule type="cellIs" dxfId="47" priority="51" stopIfTrue="1" operator="equal">
      <formula>0</formula>
    </cfRule>
  </conditionalFormatting>
  <conditionalFormatting sqref="K61:L61">
    <cfRule type="cellIs" dxfId="46" priority="50" stopIfTrue="1" operator="equal">
      <formula>0</formula>
    </cfRule>
  </conditionalFormatting>
  <conditionalFormatting sqref="O61:P61">
    <cfRule type="cellIs" dxfId="45" priority="49" stopIfTrue="1" operator="equal">
      <formula>0</formula>
    </cfRule>
  </conditionalFormatting>
  <conditionalFormatting sqref="S61:T61">
    <cfRule type="cellIs" dxfId="44" priority="48" stopIfTrue="1" operator="equal">
      <formula>0</formula>
    </cfRule>
  </conditionalFormatting>
  <conditionalFormatting sqref="W61:X61">
    <cfRule type="cellIs" dxfId="43" priority="47" stopIfTrue="1" operator="equal">
      <formula>0</formula>
    </cfRule>
  </conditionalFormatting>
  <conditionalFormatting sqref="AA61:AB61">
    <cfRule type="cellIs" dxfId="42" priority="46" stopIfTrue="1" operator="equal">
      <formula>0</formula>
    </cfRule>
  </conditionalFormatting>
  <conditionalFormatting sqref="AE61:AF61">
    <cfRule type="cellIs" dxfId="41" priority="45" stopIfTrue="1" operator="equal">
      <formula>0</formula>
    </cfRule>
  </conditionalFormatting>
  <conditionalFormatting sqref="AI61:AJ61">
    <cfRule type="cellIs" dxfId="40" priority="44" stopIfTrue="1" operator="equal">
      <formula>0</formula>
    </cfRule>
  </conditionalFormatting>
  <conditionalFormatting sqref="AM61:AN61">
    <cfRule type="cellIs" dxfId="39" priority="43" stopIfTrue="1" operator="equal">
      <formula>0</formula>
    </cfRule>
  </conditionalFormatting>
  <conditionalFormatting sqref="AQ61:AR61">
    <cfRule type="cellIs" dxfId="38" priority="42" stopIfTrue="1" operator="equal">
      <formula>0</formula>
    </cfRule>
  </conditionalFormatting>
  <conditionalFormatting sqref="AY61:AZ61">
    <cfRule type="cellIs" dxfId="37" priority="40" stopIfTrue="1" operator="equal">
      <formula>0</formula>
    </cfRule>
  </conditionalFormatting>
  <conditionalFormatting sqref="BG61:BH61">
    <cfRule type="cellIs" dxfId="36" priority="39" stopIfTrue="1" operator="equal">
      <formula>0</formula>
    </cfRule>
  </conditionalFormatting>
  <conditionalFormatting sqref="BK61:BL61">
    <cfRule type="cellIs" dxfId="35" priority="38" stopIfTrue="1" operator="equal">
      <formula>0</formula>
    </cfRule>
  </conditionalFormatting>
  <conditionalFormatting sqref="BO61:BP61">
    <cfRule type="cellIs" dxfId="34" priority="37" stopIfTrue="1" operator="equal">
      <formula>0</formula>
    </cfRule>
  </conditionalFormatting>
  <conditionalFormatting sqref="BS61:BT61">
    <cfRule type="cellIs" dxfId="33" priority="36" stopIfTrue="1" operator="equal">
      <formula>0</formula>
    </cfRule>
  </conditionalFormatting>
  <conditionalFormatting sqref="BW61:BX61">
    <cfRule type="cellIs" dxfId="32" priority="35" stopIfTrue="1" operator="equal">
      <formula>0</formula>
    </cfRule>
  </conditionalFormatting>
  <conditionalFormatting sqref="CB77">
    <cfRule type="cellIs" dxfId="31" priority="33" stopIfTrue="1" operator="equal">
      <formula>0</formula>
    </cfRule>
  </conditionalFormatting>
  <conditionalFormatting sqref="G74:H74">
    <cfRule type="cellIs" dxfId="30" priority="32" stopIfTrue="1" operator="equal">
      <formula>0</formula>
    </cfRule>
  </conditionalFormatting>
  <conditionalFormatting sqref="K74:L74">
    <cfRule type="cellIs" dxfId="29" priority="31" stopIfTrue="1" operator="equal">
      <formula>0</formula>
    </cfRule>
  </conditionalFormatting>
  <conditionalFormatting sqref="O74:P74">
    <cfRule type="cellIs" dxfId="28" priority="30" stopIfTrue="1" operator="equal">
      <formula>0</formula>
    </cfRule>
  </conditionalFormatting>
  <conditionalFormatting sqref="S74:T74">
    <cfRule type="cellIs" dxfId="27" priority="29" stopIfTrue="1" operator="equal">
      <formula>0</formula>
    </cfRule>
  </conditionalFormatting>
  <conditionalFormatting sqref="W74:X74">
    <cfRule type="cellIs" dxfId="26" priority="28" stopIfTrue="1" operator="equal">
      <formula>0</formula>
    </cfRule>
  </conditionalFormatting>
  <conditionalFormatting sqref="AA74:AB74">
    <cfRule type="cellIs" dxfId="25" priority="27" stopIfTrue="1" operator="equal">
      <formula>0</formula>
    </cfRule>
  </conditionalFormatting>
  <conditionalFormatting sqref="AE74:AF74">
    <cfRule type="cellIs" dxfId="24" priority="26" stopIfTrue="1" operator="equal">
      <formula>0</formula>
    </cfRule>
  </conditionalFormatting>
  <conditionalFormatting sqref="AI74:AJ74">
    <cfRule type="cellIs" dxfId="23" priority="25" stopIfTrue="1" operator="equal">
      <formula>0</formula>
    </cfRule>
  </conditionalFormatting>
  <conditionalFormatting sqref="AN74">
    <cfRule type="cellIs" dxfId="22" priority="24" stopIfTrue="1" operator="equal">
      <formula>0</formula>
    </cfRule>
  </conditionalFormatting>
  <conditionalFormatting sqref="AU74:AV74">
    <cfRule type="cellIs" dxfId="21" priority="22" stopIfTrue="1" operator="equal">
      <formula>0</formula>
    </cfRule>
  </conditionalFormatting>
  <conditionalFormatting sqref="AY74:AZ74">
    <cfRule type="cellIs" dxfId="20" priority="21" stopIfTrue="1" operator="equal">
      <formula>0</formula>
    </cfRule>
  </conditionalFormatting>
  <conditionalFormatting sqref="BK74:BL74">
    <cfRule type="cellIs" dxfId="19" priority="19" stopIfTrue="1" operator="equal">
      <formula>0</formula>
    </cfRule>
  </conditionalFormatting>
  <conditionalFormatting sqref="BO74:BP74">
    <cfRule type="cellIs" dxfId="18" priority="18" stopIfTrue="1" operator="equal">
      <formula>0</formula>
    </cfRule>
  </conditionalFormatting>
  <conditionalFormatting sqref="BS74:BT74">
    <cfRule type="cellIs" dxfId="17" priority="17" stopIfTrue="1" operator="equal">
      <formula>0</formula>
    </cfRule>
  </conditionalFormatting>
  <conditionalFormatting sqref="BW74:BX74">
    <cfRule type="cellIs" dxfId="16" priority="16" stopIfTrue="1" operator="equal">
      <formula>0</formula>
    </cfRule>
  </conditionalFormatting>
  <conditionalFormatting sqref="BC61:BD61">
    <cfRule type="cellIs" dxfId="15" priority="15" stopIfTrue="1" operator="equal">
      <formula>0</formula>
    </cfRule>
  </conditionalFormatting>
  <conditionalFormatting sqref="BC74:BD74">
    <cfRule type="cellIs" dxfId="14" priority="14" stopIfTrue="1" operator="equal">
      <formula>0</formula>
    </cfRule>
  </conditionalFormatting>
  <conditionalFormatting sqref="CA52">
    <cfRule type="cellIs" dxfId="13" priority="13" stopIfTrue="1" operator="equal">
      <formula>0</formula>
    </cfRule>
  </conditionalFormatting>
  <conditionalFormatting sqref="CB52">
    <cfRule type="cellIs" dxfId="12" priority="12" stopIfTrue="1" operator="equal">
      <formula>0</formula>
    </cfRule>
  </conditionalFormatting>
  <conditionalFormatting sqref="CA42">
    <cfRule type="cellIs" dxfId="11" priority="11" stopIfTrue="1" operator="equal">
      <formula>0</formula>
    </cfRule>
  </conditionalFormatting>
  <conditionalFormatting sqref="CB42 CB40">
    <cfRule type="cellIs" dxfId="10" priority="10" stopIfTrue="1" operator="equal">
      <formula>0</formula>
    </cfRule>
  </conditionalFormatting>
  <conditionalFormatting sqref="AM72">
    <cfRule type="cellIs" dxfId="9" priority="5" stopIfTrue="1" operator="equal">
      <formula>0</formula>
    </cfRule>
  </conditionalFormatting>
  <conditionalFormatting sqref="AM74">
    <cfRule type="cellIs" dxfId="8" priority="4" stopIfTrue="1" operator="equal">
      <formula>0</formula>
    </cfRule>
  </conditionalFormatting>
  <conditionalFormatting sqref="CA74">
    <cfRule type="cellIs" dxfId="7" priority="3" stopIfTrue="1" operator="equal">
      <formula>0</formula>
    </cfRule>
  </conditionalFormatting>
  <conditionalFormatting sqref="CA72">
    <cfRule type="cellIs" dxfId="6" priority="2" stopIfTrue="1" operator="equal">
      <formula>0</formula>
    </cfRule>
  </conditionalFormatting>
  <conditionalFormatting sqref="CA40">
    <cfRule type="cellIs" dxfId="5" priority="1" stopIfTrue="1" operator="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86"/>
  <sheetViews>
    <sheetView zoomScale="80" zoomScaleNormal="80" workbookViewId="0">
      <selection activeCell="C86" sqref="C86:G86"/>
    </sheetView>
  </sheetViews>
  <sheetFormatPr defaultColWidth="11.44140625" defaultRowHeight="15" x14ac:dyDescent="0.2"/>
  <cols>
    <col min="1" max="1" width="8.6640625" style="9" customWidth="1"/>
    <col min="2" max="6" width="16.77734375" style="9" customWidth="1"/>
    <col min="7" max="16384" width="11.44140625" style="9"/>
  </cols>
  <sheetData>
    <row r="1" spans="1:6" ht="19.899999999999999" customHeight="1" x14ac:dyDescent="0.25">
      <c r="A1" s="54" t="str">
        <f>CONCATENATE("Dealer Name:  ",COVER!D15)</f>
        <v xml:space="preserve">Dealer Name:  </v>
      </c>
    </row>
    <row r="2" spans="1:6" ht="19.899999999999999" customHeight="1" x14ac:dyDescent="0.25">
      <c r="A2" s="54" t="str">
        <f>CONCATENATE("for the Year Ended December 31, ",COVER!H9)</f>
        <v>for the Year Ended December 31, 2022</v>
      </c>
      <c r="C2" s="10"/>
      <c r="D2" s="8"/>
      <c r="E2" s="8"/>
    </row>
    <row r="3" spans="1:6" ht="19.899999999999999" customHeight="1" x14ac:dyDescent="0.25">
      <c r="A3" s="54"/>
      <c r="C3" s="10"/>
      <c r="D3" s="8"/>
      <c r="E3" s="8"/>
    </row>
    <row r="4" spans="1:6" ht="19.899999999999999" customHeight="1" x14ac:dyDescent="0.25">
      <c r="A4" s="54"/>
      <c r="C4" s="10"/>
      <c r="D4" s="8"/>
      <c r="E4" s="8"/>
    </row>
    <row r="5" spans="1:6" ht="19.899999999999999" customHeight="1" x14ac:dyDescent="0.25">
      <c r="C5" s="10"/>
      <c r="D5" s="8"/>
      <c r="E5" s="8"/>
      <c r="F5" s="13" t="s">
        <v>49</v>
      </c>
    </row>
    <row r="6" spans="1:6" ht="19.899999999999999" customHeight="1" x14ac:dyDescent="0.25">
      <c r="A6" s="541" t="s">
        <v>48</v>
      </c>
      <c r="B6" s="541"/>
      <c r="C6" s="541"/>
      <c r="D6" s="541"/>
      <c r="E6" s="541"/>
      <c r="F6" s="541"/>
    </row>
    <row r="7" spans="1:6" ht="19.899999999999999" customHeight="1" x14ac:dyDescent="0.2"/>
    <row r="8" spans="1:6" ht="19.899999999999999" customHeight="1" x14ac:dyDescent="0.25">
      <c r="A8" s="542" t="s">
        <v>267</v>
      </c>
      <c r="B8" s="543"/>
      <c r="C8" s="543"/>
      <c r="D8" s="543"/>
      <c r="E8" s="178"/>
      <c r="F8" s="154" t="s">
        <v>257</v>
      </c>
    </row>
    <row r="9" spans="1:6" ht="19.899999999999999" customHeight="1" x14ac:dyDescent="0.25">
      <c r="A9" s="157"/>
      <c r="B9" s="157"/>
      <c r="C9" s="157"/>
      <c r="D9" s="157"/>
      <c r="F9" s="157"/>
    </row>
    <row r="10" spans="1:6" ht="19.899999999999999" customHeight="1" x14ac:dyDescent="0.25">
      <c r="A10" s="162" t="s">
        <v>65</v>
      </c>
      <c r="B10" s="156"/>
      <c r="C10" s="159"/>
      <c r="D10" s="159"/>
      <c r="F10" s="155"/>
    </row>
    <row r="11" spans="1:6" ht="19.899999999999999" customHeight="1" x14ac:dyDescent="0.2">
      <c r="A11" s="163" t="s">
        <v>260</v>
      </c>
      <c r="B11" s="532" t="s">
        <v>261</v>
      </c>
      <c r="C11" s="532"/>
      <c r="D11" s="532"/>
      <c r="E11" s="176"/>
      <c r="F11" s="310"/>
    </row>
    <row r="12" spans="1:6" ht="19.899999999999999" customHeight="1" x14ac:dyDescent="0.2">
      <c r="A12" s="163" t="s">
        <v>260</v>
      </c>
      <c r="B12" s="532" t="s">
        <v>262</v>
      </c>
      <c r="C12" s="532"/>
      <c r="D12" s="532"/>
      <c r="E12" s="176"/>
      <c r="F12" s="195"/>
    </row>
    <row r="13" spans="1:6" ht="19.899999999999999" customHeight="1" x14ac:dyDescent="0.2">
      <c r="A13" s="164" t="s">
        <v>268</v>
      </c>
      <c r="B13" s="175"/>
      <c r="C13" s="245"/>
      <c r="D13" s="245"/>
      <c r="F13" s="170"/>
    </row>
    <row r="14" spans="1:6" ht="19.899999999999999" customHeight="1" x14ac:dyDescent="0.2">
      <c r="A14" s="167"/>
      <c r="B14" s="171" t="s">
        <v>269</v>
      </c>
      <c r="C14" s="529"/>
      <c r="D14" s="530"/>
      <c r="E14" s="531"/>
      <c r="F14" s="310"/>
    </row>
    <row r="15" spans="1:6" ht="19.899999999999999" customHeight="1" x14ac:dyDescent="0.2">
      <c r="A15" s="167"/>
      <c r="B15" s="171" t="s">
        <v>270</v>
      </c>
      <c r="C15" s="530"/>
      <c r="D15" s="530"/>
      <c r="E15" s="531"/>
      <c r="F15" s="195"/>
    </row>
    <row r="16" spans="1:6" ht="19.149999999999999" customHeight="1" x14ac:dyDescent="0.2">
      <c r="A16" s="167"/>
      <c r="B16" s="171" t="s">
        <v>271</v>
      </c>
      <c r="C16" s="530"/>
      <c r="D16" s="530"/>
      <c r="E16" s="531"/>
      <c r="F16" s="195"/>
    </row>
    <row r="17" spans="1:6" ht="19.899999999999999" customHeight="1" x14ac:dyDescent="0.2">
      <c r="A17" s="167"/>
      <c r="B17" s="171" t="s">
        <v>272</v>
      </c>
      <c r="C17" s="530"/>
      <c r="D17" s="530"/>
      <c r="E17" s="531"/>
      <c r="F17" s="195"/>
    </row>
    <row r="18" spans="1:6" ht="19.899999999999999" customHeight="1" x14ac:dyDescent="0.2">
      <c r="A18" s="167"/>
      <c r="B18" s="171" t="s">
        <v>273</v>
      </c>
      <c r="C18" s="530"/>
      <c r="D18" s="530"/>
      <c r="E18" s="531"/>
      <c r="F18" s="195"/>
    </row>
    <row r="19" spans="1:6" ht="19.899999999999999" customHeight="1" x14ac:dyDescent="0.2">
      <c r="A19" s="167"/>
      <c r="B19" s="171" t="s">
        <v>274</v>
      </c>
      <c r="C19" s="530"/>
      <c r="D19" s="530"/>
      <c r="E19" s="531"/>
      <c r="F19" s="195"/>
    </row>
    <row r="20" spans="1:6" ht="19.899999999999999" customHeight="1" x14ac:dyDescent="0.2">
      <c r="A20" s="167"/>
      <c r="B20" s="171" t="s">
        <v>275</v>
      </c>
      <c r="C20" s="530"/>
      <c r="D20" s="530"/>
      <c r="E20" s="531"/>
      <c r="F20" s="195"/>
    </row>
    <row r="21" spans="1:6" ht="19.899999999999999" customHeight="1" x14ac:dyDescent="0.2">
      <c r="A21" s="167"/>
      <c r="B21" s="171" t="s">
        <v>276</v>
      </c>
      <c r="C21" s="530"/>
      <c r="D21" s="530"/>
      <c r="E21" s="531"/>
      <c r="F21" s="195"/>
    </row>
    <row r="22" spans="1:6" ht="19.899999999999999" customHeight="1" x14ac:dyDescent="0.2">
      <c r="A22" s="167"/>
      <c r="B22" s="191" t="s">
        <v>277</v>
      </c>
      <c r="C22" s="530"/>
      <c r="D22" s="530"/>
      <c r="E22" s="531"/>
      <c r="F22" s="195"/>
    </row>
    <row r="23" spans="1:6" ht="19.899999999999999" customHeight="1" x14ac:dyDescent="0.25">
      <c r="A23" s="165"/>
      <c r="B23" s="192" t="s">
        <v>331</v>
      </c>
      <c r="C23" s="190"/>
      <c r="D23" s="190"/>
      <c r="E23" s="189"/>
      <c r="F23" s="232">
        <f>SUM(F11:F22)</f>
        <v>0</v>
      </c>
    </row>
    <row r="24" spans="1:6" ht="19.899999999999999" customHeight="1" x14ac:dyDescent="0.2">
      <c r="A24" s="159"/>
      <c r="B24" s="156"/>
      <c r="C24" s="159"/>
      <c r="D24" s="159"/>
      <c r="F24" s="160"/>
    </row>
    <row r="25" spans="1:6" ht="19.899999999999999" customHeight="1" x14ac:dyDescent="0.25">
      <c r="A25" s="162" t="s">
        <v>66</v>
      </c>
      <c r="B25" s="156"/>
      <c r="C25" s="159"/>
      <c r="D25" s="159"/>
      <c r="F25" s="161"/>
    </row>
    <row r="26" spans="1:6" ht="19.899999999999999" customHeight="1" x14ac:dyDescent="0.2">
      <c r="A26" s="163" t="s">
        <v>260</v>
      </c>
      <c r="B26" s="532" t="s">
        <v>263</v>
      </c>
      <c r="C26" s="532"/>
      <c r="D26" s="532"/>
      <c r="E26" s="176"/>
      <c r="F26" s="242"/>
    </row>
    <row r="27" spans="1:6" ht="19.899999999999999" customHeight="1" x14ac:dyDescent="0.2">
      <c r="A27" s="163" t="s">
        <v>260</v>
      </c>
      <c r="B27" s="532" t="s">
        <v>264</v>
      </c>
      <c r="C27" s="532"/>
      <c r="D27" s="532"/>
      <c r="E27" s="176"/>
      <c r="F27" s="195"/>
    </row>
    <row r="28" spans="1:6" ht="19.899999999999999" customHeight="1" x14ac:dyDescent="0.2">
      <c r="A28" s="163" t="s">
        <v>260</v>
      </c>
      <c r="B28" s="532" t="s">
        <v>292</v>
      </c>
      <c r="C28" s="532"/>
      <c r="D28" s="532"/>
      <c r="E28" s="176"/>
      <c r="F28" s="195"/>
    </row>
    <row r="29" spans="1:6" ht="19.899999999999999" customHeight="1" x14ac:dyDescent="0.2">
      <c r="A29" s="163" t="s">
        <v>260</v>
      </c>
      <c r="B29" s="532" t="s">
        <v>265</v>
      </c>
      <c r="C29" s="532"/>
      <c r="D29" s="532"/>
      <c r="E29" s="176"/>
      <c r="F29" s="310"/>
    </row>
    <row r="30" spans="1:6" ht="19.899999999999999" customHeight="1" x14ac:dyDescent="0.2">
      <c r="A30" s="163" t="s">
        <v>260</v>
      </c>
      <c r="B30" s="532" t="s">
        <v>293</v>
      </c>
      <c r="C30" s="532"/>
      <c r="D30" s="532"/>
      <c r="E30" s="176"/>
      <c r="F30" s="310"/>
    </row>
    <row r="31" spans="1:6" ht="19.899999999999999" customHeight="1" x14ac:dyDescent="0.2">
      <c r="A31" s="163" t="s">
        <v>260</v>
      </c>
      <c r="B31" s="532" t="s">
        <v>266</v>
      </c>
      <c r="C31" s="532"/>
      <c r="D31" s="532"/>
      <c r="E31" s="176"/>
      <c r="F31" s="310"/>
    </row>
    <row r="32" spans="1:6" ht="19.899999999999999" customHeight="1" x14ac:dyDescent="0.2">
      <c r="A32" s="169" t="s">
        <v>278</v>
      </c>
      <c r="B32" s="177"/>
      <c r="C32" s="177"/>
      <c r="D32" s="177"/>
      <c r="F32" s="158"/>
    </row>
    <row r="33" spans="1:6" ht="19.899999999999999" customHeight="1" x14ac:dyDescent="0.2">
      <c r="A33" s="168"/>
      <c r="B33" s="172" t="s">
        <v>269</v>
      </c>
      <c r="C33" s="529"/>
      <c r="D33" s="530"/>
      <c r="E33" s="531"/>
      <c r="F33" s="310"/>
    </row>
    <row r="34" spans="1:6" ht="19.899999999999999" customHeight="1" x14ac:dyDescent="0.2">
      <c r="A34" s="168"/>
      <c r="B34" s="172" t="s">
        <v>270</v>
      </c>
      <c r="C34" s="529"/>
      <c r="D34" s="530"/>
      <c r="E34" s="531"/>
      <c r="F34" s="195"/>
    </row>
    <row r="35" spans="1:6" ht="19.899999999999999" customHeight="1" x14ac:dyDescent="0.2">
      <c r="A35" s="168"/>
      <c r="B35" s="172" t="s">
        <v>271</v>
      </c>
      <c r="C35" s="530"/>
      <c r="D35" s="530"/>
      <c r="E35" s="531"/>
      <c r="F35" s="195"/>
    </row>
    <row r="36" spans="1:6" ht="19.899999999999999" customHeight="1" x14ac:dyDescent="0.2">
      <c r="A36" s="168"/>
      <c r="B36" s="172" t="s">
        <v>272</v>
      </c>
      <c r="C36" s="530"/>
      <c r="D36" s="530"/>
      <c r="E36" s="531"/>
      <c r="F36" s="195"/>
    </row>
    <row r="37" spans="1:6" ht="19.899999999999999" customHeight="1" x14ac:dyDescent="0.2">
      <c r="A37" s="168"/>
      <c r="B37" s="172" t="s">
        <v>273</v>
      </c>
      <c r="C37" s="530"/>
      <c r="D37" s="530"/>
      <c r="E37" s="531"/>
      <c r="F37" s="195"/>
    </row>
    <row r="38" spans="1:6" ht="19.899999999999999" customHeight="1" x14ac:dyDescent="0.2">
      <c r="A38" s="168"/>
      <c r="B38" s="172" t="s">
        <v>274</v>
      </c>
      <c r="C38" s="530"/>
      <c r="D38" s="530"/>
      <c r="E38" s="531"/>
      <c r="F38" s="195"/>
    </row>
    <row r="39" spans="1:6" ht="19.899999999999999" customHeight="1" x14ac:dyDescent="0.2">
      <c r="A39" s="168"/>
      <c r="B39" s="172" t="s">
        <v>275</v>
      </c>
      <c r="C39" s="530"/>
      <c r="D39" s="530"/>
      <c r="E39" s="531"/>
      <c r="F39" s="195"/>
    </row>
    <row r="40" spans="1:6" ht="19.899999999999999" customHeight="1" x14ac:dyDescent="0.2">
      <c r="A40" s="168"/>
      <c r="B40" s="172" t="s">
        <v>276</v>
      </c>
      <c r="C40" s="530"/>
      <c r="D40" s="530"/>
      <c r="E40" s="531"/>
      <c r="F40" s="195"/>
    </row>
    <row r="41" spans="1:6" ht="19.899999999999999" customHeight="1" x14ac:dyDescent="0.2">
      <c r="A41" s="168"/>
      <c r="B41" s="187" t="s">
        <v>277</v>
      </c>
      <c r="C41" s="530"/>
      <c r="D41" s="530"/>
      <c r="E41" s="531"/>
      <c r="F41" s="195"/>
    </row>
    <row r="42" spans="1:6" ht="19.899999999999999" customHeight="1" x14ac:dyDescent="0.25">
      <c r="A42" s="166" t="s">
        <v>222</v>
      </c>
      <c r="B42" s="186" t="s">
        <v>332</v>
      </c>
      <c r="C42" s="185"/>
      <c r="D42" s="185"/>
      <c r="E42" s="176"/>
      <c r="F42" s="232">
        <f>SUM(F26:F41)</f>
        <v>0</v>
      </c>
    </row>
    <row r="43" spans="1:6" ht="19.899999999999999" customHeight="1" x14ac:dyDescent="0.2">
      <c r="A43" s="8"/>
      <c r="C43" s="8"/>
      <c r="D43" s="8"/>
      <c r="E43" s="8"/>
    </row>
    <row r="44" spans="1:6" ht="19.899999999999999" customHeight="1" x14ac:dyDescent="0.2">
      <c r="A44" s="8" t="s">
        <v>258</v>
      </c>
      <c r="C44" s="11"/>
      <c r="D44" s="8"/>
      <c r="E44" s="8"/>
    </row>
    <row r="45" spans="1:6" ht="19.899999999999999" customHeight="1" x14ac:dyDescent="0.2">
      <c r="A45" s="8" t="s">
        <v>259</v>
      </c>
      <c r="C45" s="12"/>
      <c r="D45" s="8"/>
      <c r="E45" s="8"/>
    </row>
    <row r="46" spans="1:6" ht="19.899999999999999" customHeight="1" x14ac:dyDescent="0.2">
      <c r="A46" s="8"/>
      <c r="C46" s="12"/>
      <c r="D46" s="8"/>
      <c r="E46" s="8"/>
    </row>
    <row r="47" spans="1:6" ht="19.899999999999999" customHeight="1" x14ac:dyDescent="0.2">
      <c r="A47" s="248" t="s">
        <v>330</v>
      </c>
      <c r="B47" s="248" t="s">
        <v>330</v>
      </c>
      <c r="C47" s="248" t="s">
        <v>330</v>
      </c>
      <c r="D47" s="248" t="s">
        <v>330</v>
      </c>
      <c r="E47" s="248" t="s">
        <v>330</v>
      </c>
      <c r="F47" s="248" t="s">
        <v>330</v>
      </c>
    </row>
    <row r="48" spans="1:6" ht="19.899999999999999" customHeight="1" x14ac:dyDescent="0.2">
      <c r="A48" s="247"/>
      <c r="B48" s="247"/>
      <c r="C48" s="247"/>
      <c r="D48" s="247"/>
      <c r="E48" s="247"/>
      <c r="F48" s="247"/>
    </row>
    <row r="49" spans="1:6" ht="19.899999999999999" customHeight="1" x14ac:dyDescent="0.25">
      <c r="F49" s="14" t="s">
        <v>68</v>
      </c>
    </row>
    <row r="50" spans="1:6" ht="19.899999999999999" customHeight="1" x14ac:dyDescent="0.25">
      <c r="A50" s="544" t="s">
        <v>339</v>
      </c>
      <c r="B50" s="544"/>
      <c r="C50" s="544"/>
      <c r="D50" s="544"/>
      <c r="E50" s="544"/>
      <c r="F50" s="544"/>
    </row>
    <row r="51" spans="1:6" ht="19.899999999999999" customHeight="1" x14ac:dyDescent="0.2">
      <c r="A51" s="2"/>
      <c r="B51" s="1"/>
      <c r="C51" s="1"/>
      <c r="D51" s="1"/>
      <c r="F51" s="1"/>
    </row>
    <row r="52" spans="1:6" ht="19.899999999999999" customHeight="1" x14ac:dyDescent="0.2">
      <c r="C52" s="194" t="s">
        <v>333</v>
      </c>
      <c r="D52" s="545" t="s">
        <v>334</v>
      </c>
      <c r="E52" s="546"/>
      <c r="F52" s="194" t="s">
        <v>335</v>
      </c>
    </row>
    <row r="53" spans="1:6" ht="19.899999999999999" customHeight="1" x14ac:dyDescent="0.2">
      <c r="A53" s="540" t="s">
        <v>286</v>
      </c>
      <c r="B53" s="540"/>
      <c r="C53" s="256" t="s">
        <v>338</v>
      </c>
      <c r="D53" s="256" t="s">
        <v>338</v>
      </c>
      <c r="E53" s="256" t="s">
        <v>282</v>
      </c>
      <c r="F53" s="256" t="s">
        <v>338</v>
      </c>
    </row>
    <row r="54" spans="1:6" ht="19.899999999999999" customHeight="1" x14ac:dyDescent="0.25">
      <c r="A54" s="145"/>
      <c r="B54" s="3"/>
      <c r="C54" s="146"/>
      <c r="D54" s="146"/>
      <c r="E54" s="146"/>
      <c r="F54" s="146"/>
    </row>
    <row r="55" spans="1:6" ht="19.899999999999999" customHeight="1" x14ac:dyDescent="0.25">
      <c r="A55" s="533" t="s">
        <v>10</v>
      </c>
      <c r="B55" s="534"/>
      <c r="C55" s="139"/>
      <c r="D55" s="244"/>
      <c r="E55" s="244"/>
      <c r="F55" s="139"/>
    </row>
    <row r="56" spans="1:6" ht="19.899999999999999" customHeight="1" x14ac:dyDescent="0.25">
      <c r="A56" s="533" t="s">
        <v>11</v>
      </c>
      <c r="B56" s="534"/>
      <c r="C56" s="244"/>
      <c r="D56" s="244"/>
      <c r="E56" s="244"/>
      <c r="F56" s="139"/>
    </row>
    <row r="57" spans="1:6" ht="19.899999999999999" customHeight="1" x14ac:dyDescent="0.25">
      <c r="A57" s="533" t="s">
        <v>12</v>
      </c>
      <c r="B57" s="534"/>
      <c r="C57" s="244"/>
      <c r="D57" s="244"/>
      <c r="E57" s="244"/>
      <c r="F57" s="139"/>
    </row>
    <row r="58" spans="1:6" ht="19.899999999999999" customHeight="1" x14ac:dyDescent="0.25">
      <c r="A58" s="533" t="s">
        <v>13</v>
      </c>
      <c r="B58" s="534"/>
      <c r="C58" s="244"/>
      <c r="D58" s="244"/>
      <c r="E58" s="244"/>
      <c r="F58" s="139"/>
    </row>
    <row r="59" spans="1:6" ht="19.899999999999999" customHeight="1" x14ac:dyDescent="0.25">
      <c r="A59" s="533" t="s">
        <v>188</v>
      </c>
      <c r="B59" s="534"/>
      <c r="C59" s="244"/>
      <c r="D59" s="244"/>
      <c r="E59" s="244"/>
      <c r="F59" s="139"/>
    </row>
    <row r="60" spans="1:6" ht="19.899999999999999" customHeight="1" x14ac:dyDescent="0.25">
      <c r="A60" s="533" t="s">
        <v>189</v>
      </c>
      <c r="B60" s="534"/>
      <c r="C60" s="244"/>
      <c r="D60" s="244"/>
      <c r="E60" s="244"/>
      <c r="F60" s="139"/>
    </row>
    <row r="61" spans="1:6" ht="19.899999999999999" customHeight="1" x14ac:dyDescent="0.25">
      <c r="A61" s="533" t="s">
        <v>14</v>
      </c>
      <c r="B61" s="534"/>
      <c r="C61" s="244"/>
      <c r="D61" s="244"/>
      <c r="E61" s="244"/>
      <c r="F61" s="139"/>
    </row>
    <row r="62" spans="1:6" ht="19.899999999999999" customHeight="1" x14ac:dyDescent="0.25">
      <c r="A62" s="533" t="s">
        <v>57</v>
      </c>
      <c r="B62" s="534"/>
      <c r="C62" s="139"/>
      <c r="D62" s="244"/>
      <c r="E62" s="244"/>
      <c r="F62" s="139"/>
    </row>
    <row r="63" spans="1:6" ht="19.899999999999999" customHeight="1" x14ac:dyDescent="0.25">
      <c r="A63" s="533" t="s">
        <v>254</v>
      </c>
      <c r="B63" s="534"/>
      <c r="C63" s="244"/>
      <c r="D63" s="244"/>
      <c r="E63" s="244"/>
      <c r="F63" s="139"/>
    </row>
    <row r="64" spans="1:6" ht="19.899999999999999" customHeight="1" x14ac:dyDescent="0.25">
      <c r="A64" s="148"/>
      <c r="B64" s="147"/>
      <c r="C64" s="146"/>
      <c r="D64" s="146"/>
      <c r="E64" s="146"/>
      <c r="F64" s="146"/>
    </row>
    <row r="65" spans="1:6" ht="19.899999999999999" customHeight="1" x14ac:dyDescent="0.25">
      <c r="A65" s="533" t="s">
        <v>202</v>
      </c>
      <c r="B65" s="534"/>
      <c r="C65" s="139"/>
      <c r="D65" s="139"/>
      <c r="E65" s="139"/>
      <c r="F65" s="246"/>
    </row>
    <row r="66" spans="1:6" ht="19.899999999999999" customHeight="1" x14ac:dyDescent="0.25">
      <c r="A66" s="533" t="s">
        <v>203</v>
      </c>
      <c r="B66" s="534"/>
      <c r="C66" s="139"/>
      <c r="D66" s="139"/>
      <c r="E66" s="139"/>
      <c r="F66" s="246"/>
    </row>
    <row r="67" spans="1:6" ht="19.899999999999999" customHeight="1" x14ac:dyDescent="0.25">
      <c r="A67" s="533" t="s">
        <v>193</v>
      </c>
      <c r="B67" s="534"/>
      <c r="C67" s="139"/>
      <c r="D67" s="139"/>
      <c r="E67" s="139"/>
      <c r="F67" s="246"/>
    </row>
    <row r="68" spans="1:6" ht="19.899999999999999" customHeight="1" x14ac:dyDescent="0.25">
      <c r="A68" s="533" t="s">
        <v>15</v>
      </c>
      <c r="B68" s="534"/>
      <c r="C68" s="139"/>
      <c r="D68" s="139"/>
      <c r="E68" s="139"/>
      <c r="F68" s="246"/>
    </row>
    <row r="69" spans="1:6" ht="19.899999999999999" customHeight="1" x14ac:dyDescent="0.25">
      <c r="A69" s="533" t="s">
        <v>58</v>
      </c>
      <c r="B69" s="534"/>
      <c r="C69" s="139"/>
      <c r="D69" s="139"/>
      <c r="E69" s="139"/>
      <c r="F69" s="246"/>
    </row>
    <row r="70" spans="1:6" ht="19.899999999999999" customHeight="1" x14ac:dyDescent="0.25">
      <c r="A70" s="257"/>
      <c r="B70" s="258"/>
      <c r="C70" s="259"/>
      <c r="D70" s="259"/>
      <c r="E70" s="259"/>
      <c r="F70" s="259"/>
    </row>
    <row r="71" spans="1:6" ht="19.899999999999999" customHeight="1" x14ac:dyDescent="0.25">
      <c r="A71" s="263" t="s">
        <v>337</v>
      </c>
      <c r="B71" s="260"/>
      <c r="C71" s="261"/>
      <c r="D71" s="156"/>
      <c r="E71" s="156"/>
      <c r="F71" s="261"/>
    </row>
    <row r="72" spans="1:6" ht="19.899999999999999" customHeight="1" x14ac:dyDescent="0.25">
      <c r="A72" s="539" t="s">
        <v>336</v>
      </c>
      <c r="B72" s="539"/>
      <c r="C72" s="256" t="s">
        <v>287</v>
      </c>
      <c r="D72" s="256" t="s">
        <v>282</v>
      </c>
    </row>
    <row r="73" spans="1:6" ht="19.899999999999999" customHeight="1" x14ac:dyDescent="0.2">
      <c r="A73" s="535"/>
      <c r="B73" s="536"/>
      <c r="C73" s="262"/>
      <c r="D73" s="262"/>
    </row>
    <row r="74" spans="1:6" ht="19.899999999999999" customHeight="1" x14ac:dyDescent="0.2">
      <c r="A74" s="537"/>
      <c r="B74" s="538"/>
      <c r="C74" s="244"/>
      <c r="D74" s="244"/>
    </row>
    <row r="75" spans="1:6" ht="19.899999999999999" customHeight="1" x14ac:dyDescent="0.2">
      <c r="A75" s="537"/>
      <c r="B75" s="538"/>
      <c r="C75" s="244"/>
      <c r="D75" s="244"/>
    </row>
    <row r="76" spans="1:6" ht="19.899999999999999" customHeight="1" x14ac:dyDescent="0.2">
      <c r="A76" s="2"/>
      <c r="B76" s="1"/>
      <c r="C76" s="1"/>
      <c r="D76" s="2"/>
      <c r="E76" s="1"/>
      <c r="F76" s="1"/>
    </row>
    <row r="77" spans="1:6" ht="19.899999999999999" customHeight="1" x14ac:dyDescent="0.2">
      <c r="A77" s="9" t="s">
        <v>288</v>
      </c>
      <c r="B77" s="2"/>
      <c r="C77" s="182"/>
      <c r="D77" s="182"/>
      <c r="E77" s="182"/>
      <c r="F77" s="309">
        <f>SUM(C55:F69)</f>
        <v>0</v>
      </c>
    </row>
    <row r="78" spans="1:6" ht="19.899999999999999" customHeight="1" x14ac:dyDescent="0.25">
      <c r="A78" s="184" t="s">
        <v>289</v>
      </c>
      <c r="B78" s="2"/>
      <c r="C78" s="182"/>
      <c r="D78" s="182"/>
      <c r="E78" s="182"/>
      <c r="F78" s="1"/>
    </row>
    <row r="79" spans="1:6" ht="19.899999999999999" customHeight="1" x14ac:dyDescent="0.25">
      <c r="A79" s="184" t="s">
        <v>340</v>
      </c>
      <c r="B79" s="2"/>
      <c r="C79" s="182"/>
      <c r="D79" s="182"/>
      <c r="E79" s="182"/>
      <c r="F79" s="1"/>
    </row>
    <row r="80" spans="1:6" ht="19.899999999999999" customHeight="1" x14ac:dyDescent="0.25">
      <c r="A80" s="183" t="s">
        <v>290</v>
      </c>
      <c r="B80" s="181"/>
      <c r="C80" s="181"/>
      <c r="D80" s="181"/>
      <c r="E80" s="181"/>
    </row>
    <row r="81" spans="3:7" ht="19.899999999999999" customHeight="1" x14ac:dyDescent="0.2"/>
    <row r="86" spans="3:7" x14ac:dyDescent="0.2">
      <c r="C86" s="333"/>
      <c r="D86" s="333"/>
      <c r="E86" s="333"/>
      <c r="F86" s="333"/>
      <c r="G86" s="333"/>
    </row>
  </sheetData>
  <sheetProtection sheet="1" formatCells="0" formatColumns="0" formatRows="0"/>
  <mergeCells count="49">
    <mergeCell ref="B12:D12"/>
    <mergeCell ref="A62:B62"/>
    <mergeCell ref="A6:F6"/>
    <mergeCell ref="B30:D30"/>
    <mergeCell ref="B11:D11"/>
    <mergeCell ref="B31:D31"/>
    <mergeCell ref="B26:D26"/>
    <mergeCell ref="B27:D27"/>
    <mergeCell ref="A8:D8"/>
    <mergeCell ref="C21:E21"/>
    <mergeCell ref="B29:D29"/>
    <mergeCell ref="C36:E36"/>
    <mergeCell ref="C41:E41"/>
    <mergeCell ref="A50:F50"/>
    <mergeCell ref="D52:E52"/>
    <mergeCell ref="A55:B55"/>
    <mergeCell ref="A73:B73"/>
    <mergeCell ref="A74:B74"/>
    <mergeCell ref="A75:B75"/>
    <mergeCell ref="A72:B72"/>
    <mergeCell ref="A53:B53"/>
    <mergeCell ref="A61:B61"/>
    <mergeCell ref="A56:B56"/>
    <mergeCell ref="A57:B57"/>
    <mergeCell ref="A69:B69"/>
    <mergeCell ref="A67:B67"/>
    <mergeCell ref="A68:B68"/>
    <mergeCell ref="A60:B60"/>
    <mergeCell ref="A63:B63"/>
    <mergeCell ref="A65:B65"/>
    <mergeCell ref="A66:B66"/>
    <mergeCell ref="A59:B59"/>
    <mergeCell ref="A58:B58"/>
    <mergeCell ref="C37:E37"/>
    <mergeCell ref="C38:E38"/>
    <mergeCell ref="C39:E39"/>
    <mergeCell ref="C40:E40"/>
    <mergeCell ref="C14:E14"/>
    <mergeCell ref="C15:E15"/>
    <mergeCell ref="C16:E16"/>
    <mergeCell ref="C17:E17"/>
    <mergeCell ref="C18:E18"/>
    <mergeCell ref="C34:E34"/>
    <mergeCell ref="C35:E35"/>
    <mergeCell ref="C19:E19"/>
    <mergeCell ref="C20:E20"/>
    <mergeCell ref="B28:D28"/>
    <mergeCell ref="C22:E22"/>
    <mergeCell ref="C33:E33"/>
  </mergeCells>
  <phoneticPr fontId="0" type="noConversion"/>
  <conditionalFormatting sqref="F42 F23">
    <cfRule type="cellIs" dxfId="4" priority="1" stopIfTrue="1" operator="equal">
      <formula>0</formula>
    </cfRule>
  </conditionalFormatting>
  <printOptions horizontalCentered="1" verticalCentered="1"/>
  <pageMargins left="0.25" right="0.25" top="0.75" bottom="0.75" header="0.3" footer="0.3"/>
  <pageSetup scale="7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F53"/>
  <sheetViews>
    <sheetView zoomScale="80" zoomScaleNormal="80" workbookViewId="0">
      <selection activeCell="C25" sqref="C25"/>
    </sheetView>
  </sheetViews>
  <sheetFormatPr defaultColWidth="11.44140625" defaultRowHeight="15" x14ac:dyDescent="0.2"/>
  <cols>
    <col min="1" max="1" width="34.6640625" style="15" customWidth="1"/>
    <col min="2" max="6" width="14.77734375" style="15" customWidth="1"/>
    <col min="7" max="16384" width="11.44140625" style="15"/>
  </cols>
  <sheetData>
    <row r="1" spans="1:6" ht="19.899999999999999" customHeight="1" x14ac:dyDescent="0.25">
      <c r="A1" s="54" t="str">
        <f>CONCATENATE("Dealer Name:  ",COVER!D15)</f>
        <v xml:space="preserve">Dealer Name:  </v>
      </c>
    </row>
    <row r="2" spans="1:6" ht="19.899999999999999" customHeight="1" x14ac:dyDescent="0.25">
      <c r="A2" s="54" t="str">
        <f>CONCATENATE("for the Year Ended December 31, ",COVER!H9)</f>
        <v>for the Year Ended December 31, 2022</v>
      </c>
      <c r="B2" s="17"/>
      <c r="C2" s="16"/>
      <c r="D2" s="16"/>
      <c r="E2" s="16"/>
    </row>
    <row r="3" spans="1:6" ht="19.899999999999999" customHeight="1" x14ac:dyDescent="0.25">
      <c r="B3" s="17"/>
      <c r="C3" s="16"/>
      <c r="D3" s="16"/>
      <c r="E3" s="16"/>
      <c r="F3" s="16"/>
    </row>
    <row r="4" spans="1:6" ht="19.899999999999999" customHeight="1" x14ac:dyDescent="0.2">
      <c r="A4" s="19"/>
      <c r="B4" s="16"/>
      <c r="C4" s="16"/>
      <c r="D4" s="16"/>
      <c r="E4" s="16"/>
      <c r="F4" s="16"/>
    </row>
    <row r="5" spans="1:6" ht="19.899999999999999" customHeight="1" x14ac:dyDescent="0.25">
      <c r="A5" s="19"/>
      <c r="B5" s="16"/>
      <c r="C5" s="16"/>
      <c r="D5" s="16"/>
      <c r="E5" s="16"/>
      <c r="F5" s="18" t="s">
        <v>67</v>
      </c>
    </row>
    <row r="6" spans="1:6" ht="19.899999999999999" customHeight="1" x14ac:dyDescent="0.25">
      <c r="A6" s="547" t="s">
        <v>255</v>
      </c>
      <c r="B6" s="547"/>
      <c r="C6" s="547"/>
      <c r="D6" s="547"/>
      <c r="E6" s="547"/>
      <c r="F6" s="547"/>
    </row>
    <row r="7" spans="1:6" ht="19.899999999999999" customHeight="1" x14ac:dyDescent="0.2">
      <c r="A7" s="19"/>
      <c r="B7" s="16"/>
      <c r="C7" s="16"/>
      <c r="D7" s="16"/>
      <c r="E7" s="16"/>
      <c r="F7" s="16"/>
    </row>
    <row r="8" spans="1:6" ht="19.899999999999999" customHeight="1" x14ac:dyDescent="0.25">
      <c r="A8" s="188"/>
      <c r="B8" s="556" t="s">
        <v>50</v>
      </c>
      <c r="C8" s="557"/>
      <c r="D8" s="557"/>
      <c r="E8" s="557"/>
      <c r="F8" s="558"/>
    </row>
    <row r="9" spans="1:6" ht="19.899999999999999" customHeight="1" x14ac:dyDescent="0.2">
      <c r="A9" s="180"/>
      <c r="B9" s="553" t="s">
        <v>73</v>
      </c>
      <c r="C9" s="554"/>
      <c r="D9" s="554"/>
      <c r="E9" s="554"/>
      <c r="F9" s="555"/>
    </row>
    <row r="10" spans="1:6" ht="19.899999999999999" customHeight="1" x14ac:dyDescent="0.2">
      <c r="A10" s="140" t="s">
        <v>213</v>
      </c>
      <c r="B10" s="550" t="s">
        <v>69</v>
      </c>
      <c r="C10" s="551"/>
      <c r="D10" s="551"/>
      <c r="E10" s="551"/>
      <c r="F10" s="552"/>
    </row>
    <row r="11" spans="1:6" ht="19.899999999999999" customHeight="1" x14ac:dyDescent="0.2">
      <c r="A11" s="140" t="s">
        <v>217</v>
      </c>
      <c r="B11" s="559"/>
      <c r="C11" s="560"/>
      <c r="D11" s="560"/>
      <c r="E11" s="560"/>
      <c r="F11" s="561"/>
    </row>
    <row r="12" spans="1:6" ht="19.899999999999999" customHeight="1" x14ac:dyDescent="0.2">
      <c r="A12" s="140" t="s">
        <v>19</v>
      </c>
      <c r="B12" s="559"/>
      <c r="C12" s="560"/>
      <c r="D12" s="560"/>
      <c r="E12" s="560"/>
      <c r="F12" s="561"/>
    </row>
    <row r="13" spans="1:6" ht="19.899999999999999" customHeight="1" x14ac:dyDescent="0.2">
      <c r="A13" s="140" t="s">
        <v>229</v>
      </c>
      <c r="B13" s="559"/>
      <c r="C13" s="560"/>
      <c r="D13" s="560"/>
      <c r="E13" s="560"/>
      <c r="F13" s="561"/>
    </row>
    <row r="14" spans="1:6" ht="19.899999999999999" customHeight="1" x14ac:dyDescent="0.2">
      <c r="A14" s="140" t="s">
        <v>212</v>
      </c>
      <c r="B14" s="559"/>
      <c r="C14" s="560"/>
      <c r="D14" s="560"/>
      <c r="E14" s="560"/>
      <c r="F14" s="561"/>
    </row>
    <row r="15" spans="1:6" ht="19.899999999999999" customHeight="1" x14ac:dyDescent="0.2">
      <c r="A15" s="16"/>
      <c r="B15" s="16"/>
      <c r="C15" s="16"/>
      <c r="D15" s="16"/>
      <c r="E15" s="16"/>
      <c r="F15" s="16"/>
    </row>
    <row r="16" spans="1:6" ht="19.899999999999999" customHeight="1" x14ac:dyDescent="0.2">
      <c r="A16" s="249" t="s">
        <v>330</v>
      </c>
      <c r="B16" s="249" t="s">
        <v>330</v>
      </c>
      <c r="C16" s="249" t="s">
        <v>330</v>
      </c>
      <c r="D16" s="249" t="s">
        <v>330</v>
      </c>
      <c r="E16" s="249" t="s">
        <v>330</v>
      </c>
      <c r="F16" s="249" t="s">
        <v>330</v>
      </c>
    </row>
    <row r="17" spans="1:6" ht="19.899999999999999" customHeight="1" x14ac:dyDescent="0.2">
      <c r="A17" s="249"/>
      <c r="B17" s="249"/>
      <c r="C17" s="249"/>
      <c r="D17" s="249"/>
      <c r="E17" s="249"/>
      <c r="F17" s="249"/>
    </row>
    <row r="18" spans="1:6" ht="19.899999999999999" customHeight="1" x14ac:dyDescent="0.25">
      <c r="A18" s="16"/>
      <c r="B18" s="16"/>
      <c r="C18" s="16"/>
      <c r="D18" s="16"/>
      <c r="E18" s="16"/>
      <c r="F18" s="22" t="s">
        <v>51</v>
      </c>
    </row>
    <row r="19" spans="1:6" ht="19.899999999999999" customHeight="1" x14ac:dyDescent="0.25">
      <c r="A19" s="548" t="s">
        <v>256</v>
      </c>
      <c r="B19" s="549"/>
      <c r="C19" s="549"/>
      <c r="D19" s="549"/>
      <c r="E19" s="549"/>
      <c r="F19" s="549"/>
    </row>
    <row r="20" spans="1:6" ht="19.899999999999999" customHeight="1" x14ac:dyDescent="0.2">
      <c r="A20" s="16"/>
      <c r="B20" s="16"/>
      <c r="C20" s="16"/>
      <c r="D20" s="16"/>
      <c r="E20" s="16"/>
    </row>
    <row r="21" spans="1:6" ht="19.899999999999999" customHeight="1" x14ac:dyDescent="0.25">
      <c r="A21" s="23"/>
      <c r="B21" s="24"/>
      <c r="C21" s="24"/>
      <c r="D21" s="25" t="s">
        <v>47</v>
      </c>
      <c r="E21" s="24"/>
      <c r="F21" s="20"/>
    </row>
    <row r="22" spans="1:6" ht="19.899999999999999" customHeight="1" x14ac:dyDescent="0.25">
      <c r="A22" s="21"/>
      <c r="B22" s="26"/>
      <c r="C22" s="26" t="s">
        <v>224</v>
      </c>
      <c r="D22" s="26"/>
      <c r="E22" s="26" t="s">
        <v>223</v>
      </c>
      <c r="F22" s="27" t="s">
        <v>225</v>
      </c>
    </row>
    <row r="23" spans="1:6" ht="19.899999999999999" customHeight="1" x14ac:dyDescent="0.25">
      <c r="A23" s="21"/>
      <c r="B23" s="26" t="s">
        <v>213</v>
      </c>
      <c r="C23" s="26" t="s">
        <v>63</v>
      </c>
      <c r="D23" s="26" t="s">
        <v>19</v>
      </c>
      <c r="E23" s="26" t="s">
        <v>64</v>
      </c>
      <c r="F23" s="27" t="s">
        <v>226</v>
      </c>
    </row>
    <row r="24" spans="1:6" ht="19.899999999999999" customHeight="1" x14ac:dyDescent="0.2">
      <c r="A24" s="53" t="s">
        <v>215</v>
      </c>
      <c r="B24" s="299" t="str">
        <f>IF('SCH B2 &amp; B3'!W61=0," ",(ROUND('SCH B2 &amp; B3'!C61/'SCH B2 &amp; B3'!$W$61,6)))</f>
        <v xml:space="preserve"> </v>
      </c>
      <c r="C24" s="250"/>
      <c r="D24" s="250"/>
      <c r="E24" s="250"/>
      <c r="F24" s="250"/>
    </row>
    <row r="25" spans="1:6" ht="19.899999999999999" customHeight="1" x14ac:dyDescent="0.2">
      <c r="A25" s="53" t="s">
        <v>55</v>
      </c>
      <c r="B25" s="299" t="str">
        <f>IF('SCH B2 &amp; B3'!W61=0," ",(ROUND('SCH B2 &amp; B3'!D61/'SCH B2 &amp; B3'!$W$61,6)))</f>
        <v xml:space="preserve"> </v>
      </c>
      <c r="C25" s="250"/>
      <c r="D25" s="250"/>
      <c r="E25" s="250"/>
      <c r="F25" s="250"/>
    </row>
    <row r="26" spans="1:6" ht="19.899999999999999" customHeight="1" x14ac:dyDescent="0.2">
      <c r="A26" s="53" t="s">
        <v>21</v>
      </c>
      <c r="B26" s="299" t="str">
        <f>IF('SCH B2 &amp; B3'!W61=0," ",(ROUND('SCH B2 &amp; B3'!E61/'SCH B2 &amp; B3'!$W$61,6)))</f>
        <v xml:space="preserve"> </v>
      </c>
      <c r="C26" s="250"/>
      <c r="D26" s="250"/>
      <c r="E26" s="250"/>
      <c r="F26" s="250"/>
    </row>
    <row r="27" spans="1:6" ht="19.899999999999999" customHeight="1" x14ac:dyDescent="0.2">
      <c r="A27" s="53" t="s">
        <v>118</v>
      </c>
      <c r="B27" s="299" t="str">
        <f>IF('SCH B2 &amp; B3'!W61=0," ",(ROUND('SCH B2 &amp; B3'!F61/'SCH B2 &amp; B3'!$W$61,6)))</f>
        <v xml:space="preserve"> </v>
      </c>
      <c r="C27" s="250"/>
      <c r="D27" s="250"/>
      <c r="E27" s="250"/>
      <c r="F27" s="250"/>
    </row>
    <row r="28" spans="1:6" ht="19.899999999999999" customHeight="1" x14ac:dyDescent="0.2">
      <c r="A28" s="53" t="s">
        <v>22</v>
      </c>
      <c r="B28" s="299" t="str">
        <f>IF('SCH B2 &amp; B3'!W61=0," ",(ROUND('SCH B2 &amp; B3'!G61/'SCH B2 &amp; B3'!$W$61,6)))</f>
        <v xml:space="preserve"> </v>
      </c>
      <c r="C28" s="250"/>
      <c r="D28" s="250"/>
      <c r="E28" s="250"/>
      <c r="F28" s="250"/>
    </row>
    <row r="29" spans="1:6" ht="19.899999999999999" customHeight="1" x14ac:dyDescent="0.2">
      <c r="A29" s="53" t="s">
        <v>216</v>
      </c>
      <c r="B29" s="299" t="str">
        <f>IF('SCH B2 &amp; B3'!W61=0," ",(ROUND('SCH B2 &amp; B3'!H61/'SCH B2 &amp; B3'!$W$61,6)))</f>
        <v xml:space="preserve"> </v>
      </c>
      <c r="C29" s="250"/>
      <c r="D29" s="250"/>
      <c r="E29" s="250"/>
      <c r="F29" s="250"/>
    </row>
    <row r="30" spans="1:6" ht="19.899999999999999" customHeight="1" x14ac:dyDescent="0.2">
      <c r="A30" s="53" t="s">
        <v>211</v>
      </c>
      <c r="B30" s="299" t="str">
        <f>IF('SCH B2 &amp; B3'!W61=0," ",(ROUND('SCH B2 &amp; B3'!I61/'SCH B2 &amp; B3'!$W$61,6)))</f>
        <v xml:space="preserve"> </v>
      </c>
      <c r="C30" s="250"/>
      <c r="D30" s="250"/>
      <c r="E30" s="250"/>
      <c r="F30" s="250"/>
    </row>
    <row r="31" spans="1:6" ht="19.899999999999999" customHeight="1" x14ac:dyDescent="0.2">
      <c r="A31" s="53" t="s">
        <v>56</v>
      </c>
      <c r="B31" s="299" t="str">
        <f>IF('SCH B2 &amp; B3'!W61=0," ",(ROUND('SCH B2 &amp; B3'!J61/'SCH B2 &amp; B3'!$W$61,6)))</f>
        <v xml:space="preserve"> </v>
      </c>
      <c r="C31" s="250"/>
      <c r="D31" s="250"/>
      <c r="E31" s="250"/>
      <c r="F31" s="250"/>
    </row>
    <row r="32" spans="1:6" ht="19.899999999999999" customHeight="1" x14ac:dyDescent="0.2">
      <c r="A32" s="88" t="s">
        <v>119</v>
      </c>
      <c r="B32" s="299"/>
      <c r="C32" s="250"/>
      <c r="D32" s="250"/>
      <c r="E32" s="250"/>
      <c r="F32" s="250"/>
    </row>
    <row r="33" spans="1:6" ht="19.899999999999999" customHeight="1" x14ac:dyDescent="0.2">
      <c r="A33" s="88" t="s">
        <v>296</v>
      </c>
      <c r="B33" s="299" t="str">
        <f>IF('SCH B2 &amp; B3'!W61=0," ",(ROUND('SCH B2 &amp; B3'!L61/'SCH B2 &amp; B3'!$W$61,6)))</f>
        <v xml:space="preserve"> </v>
      </c>
      <c r="C33" s="250"/>
      <c r="D33" s="250"/>
      <c r="E33" s="250"/>
      <c r="F33" s="250"/>
    </row>
    <row r="34" spans="1:6" ht="19.899999999999999" customHeight="1" x14ac:dyDescent="0.2">
      <c r="A34" s="196" t="s">
        <v>297</v>
      </c>
      <c r="B34" s="299" t="str">
        <f>IF('SCH B2 &amp; B3'!W61=0," ",(ROUND('SCH B2 &amp; B3'!M61/'SCH B2 &amp; B3'!$W$61,6)))</f>
        <v xml:space="preserve"> </v>
      </c>
      <c r="C34" s="250"/>
      <c r="D34" s="250"/>
      <c r="E34" s="250"/>
      <c r="F34" s="250"/>
    </row>
    <row r="35" spans="1:6" ht="19.899999999999999" customHeight="1" x14ac:dyDescent="0.2">
      <c r="A35" s="197" t="s">
        <v>120</v>
      </c>
      <c r="B35" s="299" t="str">
        <f>IF('SCH B2 &amp; B3'!W61=0," ",(ROUND('SCH B2 &amp; B3'!N61/'SCH B2 &amp; B3'!$W$61,6)))</f>
        <v xml:space="preserve"> </v>
      </c>
      <c r="C35" s="250"/>
      <c r="D35" s="250"/>
      <c r="E35" s="250"/>
      <c r="F35" s="250"/>
    </row>
    <row r="36" spans="1:6" ht="19.899999999999999" customHeight="1" x14ac:dyDescent="0.2">
      <c r="A36" s="196" t="s">
        <v>298</v>
      </c>
      <c r="B36" s="299" t="str">
        <f>IF('SCH B2 &amp; B3'!W61=0," ",(ROUND('SCH B2 &amp; B3'!O61/'SCH B2 &amp; B3'!$W$61,6)))</f>
        <v xml:space="preserve"> </v>
      </c>
      <c r="C36" s="250"/>
      <c r="D36" s="250"/>
      <c r="E36" s="250"/>
      <c r="F36" s="250"/>
    </row>
    <row r="37" spans="1:6" ht="19.899999999999999" customHeight="1" x14ac:dyDescent="0.2">
      <c r="A37" s="28" t="s">
        <v>212</v>
      </c>
      <c r="B37" s="299" t="str">
        <f>IF('SCH B2 &amp; B3'!W61=0," ",(ROUND('SCH B2 &amp; B3'!T61/'SCH B2 &amp; B3'!$W$61,6)))</f>
        <v xml:space="preserve"> </v>
      </c>
      <c r="C37" s="250"/>
      <c r="D37" s="250"/>
      <c r="E37" s="250"/>
      <c r="F37" s="139"/>
    </row>
    <row r="38" spans="1:6" ht="19.899999999999999" customHeight="1" x14ac:dyDescent="0.2">
      <c r="A38" s="28" t="s">
        <v>229</v>
      </c>
      <c r="B38" s="299" t="str">
        <f>IF('SCH B2 &amp; B3'!W61=0," ",(ROUND('SCH B2 &amp; B3'!S61/'SCH B2 &amp; B3'!$W$61,6)))</f>
        <v xml:space="preserve"> </v>
      </c>
      <c r="C38" s="250"/>
      <c r="D38" s="250"/>
      <c r="E38" s="139"/>
      <c r="F38" s="139"/>
    </row>
    <row r="39" spans="1:6" ht="19.899999999999999" customHeight="1" x14ac:dyDescent="0.2">
      <c r="A39" s="28" t="s">
        <v>19</v>
      </c>
      <c r="B39" s="299" t="str">
        <f>IF('SCH B2 &amp; B3'!W61=0," ",(ROUND('SCH B2 &amp; B3'!R61/'SCH B2 &amp; B3'!$W$61,6)))</f>
        <v xml:space="preserve"> </v>
      </c>
      <c r="C39" s="250"/>
      <c r="D39" s="139"/>
      <c r="E39" s="139"/>
      <c r="F39" s="139"/>
    </row>
    <row r="40" spans="1:6" ht="19.899999999999999" customHeight="1" x14ac:dyDescent="0.2">
      <c r="A40" s="28" t="s">
        <v>217</v>
      </c>
      <c r="B40" s="299" t="str">
        <f>IF('SCH B2 &amp; B3'!W61=0," ",(ROUND('SCH B2 &amp; B3'!Q61/'SCH B2 &amp; B3'!$W$61,6)))</f>
        <v xml:space="preserve"> </v>
      </c>
      <c r="C40" s="139"/>
      <c r="D40" s="139"/>
      <c r="E40" s="139"/>
      <c r="F40" s="139"/>
    </row>
    <row r="41" spans="1:6" ht="19.899999999999999" customHeight="1" x14ac:dyDescent="0.2">
      <c r="A41" s="28" t="s">
        <v>213</v>
      </c>
      <c r="B41" s="139"/>
      <c r="C41" s="139"/>
      <c r="D41" s="139"/>
      <c r="E41" s="139"/>
      <c r="F41" s="139"/>
    </row>
    <row r="42" spans="1:6" ht="19.899999999999999" customHeight="1" x14ac:dyDescent="0.25">
      <c r="A42" s="131" t="s">
        <v>214</v>
      </c>
      <c r="B42" s="251">
        <f>SUM(B24:B41)</f>
        <v>0</v>
      </c>
      <c r="C42" s="251">
        <f>SUM(C24:C41)</f>
        <v>0</v>
      </c>
      <c r="D42" s="251">
        <f>SUM(D24:D41)</f>
        <v>0</v>
      </c>
      <c r="E42" s="251">
        <f>SUM(E24:E41)</f>
        <v>0</v>
      </c>
      <c r="F42" s="251">
        <f>SUM(F24:F41)</f>
        <v>0</v>
      </c>
    </row>
    <row r="43" spans="1:6" ht="19.899999999999999" customHeight="1" x14ac:dyDescent="0.2">
      <c r="A43" s="16"/>
      <c r="B43" s="16"/>
      <c r="C43" s="16"/>
      <c r="D43" s="16"/>
      <c r="E43" s="16"/>
      <c r="F43" s="16"/>
    </row>
    <row r="44" spans="1:6" ht="19.899999999999999" customHeight="1" x14ac:dyDescent="0.2">
      <c r="A44" s="29" t="s">
        <v>70</v>
      </c>
      <c r="B44" s="16"/>
      <c r="C44" s="16"/>
      <c r="D44" s="16"/>
      <c r="E44" s="16"/>
      <c r="F44" s="16"/>
    </row>
    <row r="45" spans="1:6" ht="19.899999999999999" customHeight="1" x14ac:dyDescent="0.2">
      <c r="A45" s="16" t="s">
        <v>227</v>
      </c>
      <c r="B45" s="16"/>
      <c r="C45" s="16"/>
      <c r="D45" s="16"/>
      <c r="E45" s="16"/>
      <c r="F45" s="16"/>
    </row>
    <row r="46" spans="1:6" ht="19.899999999999999" customHeight="1" x14ac:dyDescent="0.2">
      <c r="A46" s="16" t="s">
        <v>228</v>
      </c>
      <c r="B46" s="16"/>
      <c r="C46" s="16"/>
      <c r="D46" s="16"/>
      <c r="E46" s="16"/>
      <c r="F46" s="16"/>
    </row>
    <row r="47" spans="1:6" ht="19.899999999999999" customHeight="1" x14ac:dyDescent="0.2">
      <c r="A47" s="16" t="s">
        <v>71</v>
      </c>
      <c r="B47" s="16"/>
      <c r="C47" s="16"/>
      <c r="D47" s="16"/>
      <c r="E47" s="16"/>
      <c r="F47" s="16"/>
    </row>
    <row r="48" spans="1:6" ht="19.899999999999999" customHeight="1" x14ac:dyDescent="0.2">
      <c r="A48" s="16" t="s">
        <v>230</v>
      </c>
      <c r="B48" s="16"/>
      <c r="C48" s="16"/>
      <c r="D48" s="16"/>
      <c r="E48" s="16"/>
      <c r="F48" s="16"/>
    </row>
    <row r="49" spans="1:6" ht="19.899999999999999" customHeight="1" x14ac:dyDescent="0.2">
      <c r="A49" s="16" t="s">
        <v>72</v>
      </c>
      <c r="B49" s="16"/>
      <c r="C49" s="16"/>
      <c r="D49" s="16"/>
      <c r="E49" s="16"/>
      <c r="F49" s="16"/>
    </row>
    <row r="50" spans="1:6" ht="19.899999999999999" customHeight="1" x14ac:dyDescent="0.2">
      <c r="A50" s="16"/>
      <c r="B50" s="16"/>
      <c r="C50" s="16"/>
      <c r="D50" s="16"/>
      <c r="E50" s="16"/>
      <c r="F50" s="16"/>
    </row>
    <row r="51" spans="1:6" ht="19.899999999999999" customHeight="1" x14ac:dyDescent="0.2">
      <c r="A51" s="16"/>
      <c r="B51" s="16"/>
      <c r="C51" s="16"/>
      <c r="D51" s="16"/>
      <c r="E51" s="16"/>
      <c r="F51" s="16"/>
    </row>
    <row r="52" spans="1:6" ht="19.899999999999999" customHeight="1" x14ac:dyDescent="0.2"/>
    <row r="53" spans="1:6" ht="19.899999999999999" customHeight="1" x14ac:dyDescent="0.2"/>
  </sheetData>
  <sheetProtection sheet="1" formatCells="0" formatColumns="0" formatRows="0"/>
  <mergeCells count="9">
    <mergeCell ref="A6:F6"/>
    <mergeCell ref="A19:F19"/>
    <mergeCell ref="B10:F10"/>
    <mergeCell ref="B9:F9"/>
    <mergeCell ref="B8:F8"/>
    <mergeCell ref="B11:F11"/>
    <mergeCell ref="B12:F12"/>
    <mergeCell ref="B13:F13"/>
    <mergeCell ref="B14:F14"/>
  </mergeCells>
  <phoneticPr fontId="0" type="noConversion"/>
  <conditionalFormatting sqref="B24:B40 B42:F42">
    <cfRule type="cellIs" dxfId="3" priority="1" stopIfTrue="1" operator="equal">
      <formula>0</formula>
    </cfRule>
  </conditionalFormatting>
  <printOptions horizontalCentered="1" verticalCentered="1"/>
  <pageMargins left="0.5" right="0.5" top="0.5" bottom="0.5" header="0" footer="0"/>
  <pageSetup scale="74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T26"/>
  <sheetViews>
    <sheetView zoomScaleNormal="100" workbookViewId="0">
      <selection activeCell="E13" sqref="E13"/>
    </sheetView>
  </sheetViews>
  <sheetFormatPr defaultColWidth="11.44140625" defaultRowHeight="15" x14ac:dyDescent="0.2"/>
  <cols>
    <col min="1" max="1" width="32.6640625" style="52" customWidth="1"/>
    <col min="2" max="2" width="2.77734375" style="52" customWidth="1"/>
    <col min="3" max="3" width="12.21875" style="52" bestFit="1" customWidth="1"/>
    <col min="4" max="4" width="1.6640625" style="52" customWidth="1"/>
    <col min="5" max="5" width="12.33203125" style="52" bestFit="1" customWidth="1"/>
    <col min="6" max="6" width="1.6640625" style="52" customWidth="1"/>
    <col min="7" max="7" width="10.109375" style="52" bestFit="1" customWidth="1"/>
    <col min="8" max="8" width="2.77734375" style="52" customWidth="1"/>
    <col min="9" max="9" width="12.21875" style="52" bestFit="1" customWidth="1"/>
    <col min="10" max="10" width="1.6640625" style="52" customWidth="1"/>
    <col min="11" max="11" width="12.33203125" style="52" bestFit="1" customWidth="1"/>
    <col min="12" max="12" width="1.6640625" style="52" customWidth="1"/>
    <col min="13" max="13" width="10.109375" style="52" bestFit="1" customWidth="1"/>
    <col min="14" max="14" width="2.77734375" style="52" customWidth="1"/>
    <col min="15" max="15" width="11.21875" style="52" bestFit="1" customWidth="1"/>
    <col min="16" max="16" width="1.6640625" style="52" customWidth="1"/>
    <col min="17" max="17" width="10.77734375" style="52" bestFit="1" customWidth="1"/>
    <col min="18" max="18" width="1.6640625" style="52" customWidth="1"/>
    <col min="19" max="19" width="9.77734375" style="52" bestFit="1" customWidth="1"/>
    <col min="20" max="20" width="11" style="52" bestFit="1" customWidth="1"/>
    <col min="21" max="16384" width="11.44140625" style="52"/>
  </cols>
  <sheetData>
    <row r="1" spans="1:20" ht="19.899999999999999" customHeight="1" x14ac:dyDescent="0.25">
      <c r="A1" s="280" t="str">
        <f>CONCATENATE("Dealer Name:  ",COVER!D15)</f>
        <v xml:space="preserve">Dealer Name:  </v>
      </c>
      <c r="B1" s="281"/>
      <c r="C1" s="281"/>
      <c r="D1" s="281"/>
      <c r="E1" s="281"/>
      <c r="F1" s="281"/>
      <c r="G1" s="281"/>
    </row>
    <row r="2" spans="1:20" ht="19.899999999999999" customHeight="1" x14ac:dyDescent="0.25">
      <c r="A2" s="280" t="str">
        <f>CONCATENATE("for the Year Ended December 31,  ",COVER!H9)</f>
        <v>for the Year Ended December 31,  2022</v>
      </c>
      <c r="B2" s="281"/>
      <c r="C2" s="281"/>
      <c r="D2" s="281"/>
      <c r="E2" s="281"/>
      <c r="F2" s="281"/>
      <c r="G2" s="281"/>
    </row>
    <row r="3" spans="1:20" ht="19.899999999999999" customHeight="1" x14ac:dyDescent="0.25">
      <c r="A3" s="562" t="s">
        <v>350</v>
      </c>
      <c r="B3" s="562"/>
      <c r="C3" s="563"/>
      <c r="D3" s="563"/>
      <c r="E3" s="563"/>
      <c r="F3" s="563"/>
      <c r="G3" s="563"/>
    </row>
    <row r="4" spans="1:20" ht="19.899999999999999" customHeight="1" x14ac:dyDescent="0.2">
      <c r="A4" s="282"/>
    </row>
    <row r="5" spans="1:20" ht="19.899999999999999" customHeight="1" x14ac:dyDescent="0.2"/>
    <row r="6" spans="1:20" ht="19.899999999999999" customHeight="1" x14ac:dyDescent="0.25">
      <c r="C6" s="564" t="str">
        <f>CONCATENATE("Current Year:  ",COVER!H9)</f>
        <v>Current Year:  2022</v>
      </c>
      <c r="D6" s="564"/>
      <c r="E6" s="564"/>
      <c r="F6" s="564"/>
      <c r="G6" s="564"/>
      <c r="I6" s="564" t="str">
        <f>CONCATENATE("PRIOR Year:  ",COVER!H9-1)</f>
        <v>PRIOR Year:  2021</v>
      </c>
      <c r="J6" s="564"/>
      <c r="K6" s="564"/>
      <c r="L6" s="564"/>
      <c r="M6" s="564"/>
      <c r="O6" s="565" t="s">
        <v>351</v>
      </c>
      <c r="P6" s="564"/>
      <c r="Q6" s="564"/>
      <c r="R6" s="564"/>
      <c r="S6" s="564"/>
    </row>
    <row r="7" spans="1:20" ht="19.899999999999999" customHeight="1" x14ac:dyDescent="0.25">
      <c r="A7" s="283" t="s">
        <v>206</v>
      </c>
      <c r="B7" s="284"/>
      <c r="C7" s="283" t="s">
        <v>52</v>
      </c>
      <c r="D7" s="283"/>
      <c r="E7" s="283" t="s">
        <v>53</v>
      </c>
      <c r="F7" s="283"/>
      <c r="G7" s="283" t="s">
        <v>54</v>
      </c>
      <c r="I7" s="283" t="s">
        <v>52</v>
      </c>
      <c r="J7" s="283"/>
      <c r="K7" s="283" t="s">
        <v>53</v>
      </c>
      <c r="L7" s="283"/>
      <c r="M7" s="283" t="s">
        <v>54</v>
      </c>
      <c r="O7" s="283" t="s">
        <v>52</v>
      </c>
      <c r="P7" s="283"/>
      <c r="Q7" s="283" t="s">
        <v>53</v>
      </c>
      <c r="R7" s="283"/>
      <c r="S7" s="283" t="s">
        <v>54</v>
      </c>
    </row>
    <row r="8" spans="1:20" ht="19.899999999999999" customHeight="1" x14ac:dyDescent="0.2"/>
    <row r="9" spans="1:20" ht="19.899999999999999" customHeight="1" x14ac:dyDescent="0.25">
      <c r="A9" s="270" t="s">
        <v>352</v>
      </c>
      <c r="B9" s="285"/>
      <c r="C9" s="286">
        <f>RECCOST</f>
        <v>0</v>
      </c>
      <c r="D9" s="285"/>
      <c r="E9" s="287">
        <f>'SCH B2 &amp; B3'!C77</f>
        <v>0</v>
      </c>
      <c r="F9" s="285"/>
      <c r="G9" s="288">
        <f>IF(E9=0,0,+C9/E9)</f>
        <v>0</v>
      </c>
      <c r="I9" s="286">
        <f>'SCH B2 &amp; B3 (prior yr)'!C74</f>
        <v>0</v>
      </c>
      <c r="J9" s="285"/>
      <c r="K9" s="287">
        <f>'SCH B2 &amp; B3 (prior yr)'!C77</f>
        <v>0</v>
      </c>
      <c r="L9" s="285"/>
      <c r="M9" s="289">
        <f>IF(K9=0,0,+I9/K9)</f>
        <v>0</v>
      </c>
      <c r="O9" s="290">
        <f>C9-I9</f>
        <v>0</v>
      </c>
      <c r="Q9" s="306">
        <f>E9-K9</f>
        <v>0</v>
      </c>
      <c r="S9" s="288">
        <f>G9-M9</f>
        <v>0</v>
      </c>
      <c r="T9" s="291" t="e">
        <f>ROUND(S9/M9,4)</f>
        <v>#DIV/0!</v>
      </c>
    </row>
    <row r="10" spans="1:20" ht="19.899999999999999" customHeight="1" x14ac:dyDescent="0.25">
      <c r="A10" s="292"/>
      <c r="B10" s="293"/>
      <c r="C10" s="294"/>
      <c r="D10" s="293"/>
      <c r="E10" s="282"/>
      <c r="F10" s="293"/>
      <c r="G10" s="295"/>
      <c r="I10" s="294"/>
      <c r="J10" s="293"/>
      <c r="K10" s="282"/>
      <c r="L10" s="293"/>
      <c r="M10" s="295"/>
      <c r="Q10" s="307"/>
    </row>
    <row r="11" spans="1:20" ht="19.899999999999999" customHeight="1" x14ac:dyDescent="0.25">
      <c r="A11" s="270" t="s">
        <v>55</v>
      </c>
      <c r="B11" s="285"/>
      <c r="C11" s="286">
        <f>STDCOST</f>
        <v>0</v>
      </c>
      <c r="D11" s="285"/>
      <c r="E11" s="287">
        <f>'SCH B2 &amp; B3'!D77</f>
        <v>0</v>
      </c>
      <c r="F11" s="285"/>
      <c r="G11" s="288">
        <f>IF(E11=0,0,+C11/E11)</f>
        <v>0</v>
      </c>
      <c r="I11" s="286">
        <f>'SCH B2 &amp; B3 (prior yr)'!D74</f>
        <v>0</v>
      </c>
      <c r="J11" s="285"/>
      <c r="K11" s="287">
        <f>'SCH B2 &amp; B3 (prior yr)'!D77</f>
        <v>0</v>
      </c>
      <c r="L11" s="285"/>
      <c r="M11" s="289">
        <f>IF(K11=0,0,+I11/K11)</f>
        <v>0</v>
      </c>
      <c r="O11" s="290">
        <f>C11-I11</f>
        <v>0</v>
      </c>
      <c r="Q11" s="306">
        <f>E11-K11</f>
        <v>0</v>
      </c>
      <c r="S11" s="288">
        <f>G11-M11</f>
        <v>0</v>
      </c>
      <c r="T11" s="291" t="e">
        <f>ROUND(S11/M11,4)</f>
        <v>#DIV/0!</v>
      </c>
    </row>
    <row r="12" spans="1:20" ht="19.899999999999999" customHeight="1" x14ac:dyDescent="0.25">
      <c r="A12" s="292"/>
      <c r="B12" s="293"/>
      <c r="C12" s="294"/>
      <c r="D12" s="293"/>
      <c r="E12" s="282"/>
      <c r="F12" s="293"/>
      <c r="G12" s="295"/>
      <c r="I12" s="294"/>
      <c r="J12" s="293"/>
      <c r="K12" s="282"/>
      <c r="L12" s="293"/>
      <c r="M12" s="295"/>
      <c r="Q12" s="307"/>
    </row>
    <row r="13" spans="1:20" ht="19.899999999999999" customHeight="1" x14ac:dyDescent="0.25">
      <c r="A13" s="270" t="s">
        <v>21</v>
      </c>
      <c r="B13" s="285"/>
      <c r="C13" s="286">
        <f>BOTTCOST</f>
        <v>0</v>
      </c>
      <c r="D13" s="285"/>
      <c r="E13" s="287">
        <f>'SCH B2 &amp; B3'!E77</f>
        <v>0</v>
      </c>
      <c r="F13" s="285"/>
      <c r="G13" s="288">
        <f>IF(E13=0,0,+C13/E13)</f>
        <v>0</v>
      </c>
      <c r="I13" s="286">
        <f>'SCH B2 &amp; B3 (prior yr)'!E74</f>
        <v>0</v>
      </c>
      <c r="J13" s="285"/>
      <c r="K13" s="287">
        <f>'SCH B2 &amp; B3 (prior yr)'!E77</f>
        <v>0</v>
      </c>
      <c r="L13" s="285"/>
      <c r="M13" s="289">
        <f>IF(K13=0,0,+I13/K13)</f>
        <v>0</v>
      </c>
      <c r="O13" s="290">
        <f>C13-I13</f>
        <v>0</v>
      </c>
      <c r="Q13" s="306">
        <f>E13-K13</f>
        <v>0</v>
      </c>
      <c r="S13" s="288">
        <f>G13-M13</f>
        <v>0</v>
      </c>
      <c r="T13" s="291" t="e">
        <f>ROUND(S13/M13,4)</f>
        <v>#DIV/0!</v>
      </c>
    </row>
    <row r="14" spans="1:20" ht="19.899999999999999" customHeight="1" x14ac:dyDescent="0.25">
      <c r="A14" s="292"/>
      <c r="B14" s="293"/>
      <c r="C14" s="294"/>
      <c r="D14" s="293"/>
      <c r="E14" s="282"/>
      <c r="F14" s="293"/>
      <c r="G14" s="295"/>
      <c r="I14" s="294"/>
      <c r="J14" s="293"/>
      <c r="K14" s="282"/>
      <c r="L14" s="293"/>
      <c r="M14" s="295"/>
      <c r="Q14" s="307"/>
    </row>
    <row r="15" spans="1:20" ht="19.899999999999999" customHeight="1" x14ac:dyDescent="0.25">
      <c r="A15" s="270" t="s">
        <v>56</v>
      </c>
      <c r="B15" s="285"/>
      <c r="C15" s="286">
        <f>'SCH B2 &amp; B3'!J74</f>
        <v>0</v>
      </c>
      <c r="D15" s="285"/>
      <c r="E15" s="287">
        <f>'SCH B2 &amp; B3'!J77</f>
        <v>0</v>
      </c>
      <c r="F15" s="285"/>
      <c r="G15" s="288">
        <f>IF(E15=0,0,+C15/E15)</f>
        <v>0</v>
      </c>
      <c r="I15" s="286">
        <f>'SCH B2 &amp; B3 (prior yr)'!J74</f>
        <v>0</v>
      </c>
      <c r="J15" s="285"/>
      <c r="K15" s="287">
        <f>'SCH B2 &amp; B3 (prior yr)'!J77</f>
        <v>0</v>
      </c>
      <c r="L15" s="285"/>
      <c r="M15" s="289">
        <f>IF(K15=0,0,+I15/K15)</f>
        <v>0</v>
      </c>
      <c r="O15" s="290">
        <f>C15-I15</f>
        <v>0</v>
      </c>
      <c r="Q15" s="306">
        <f>E15-K15</f>
        <v>0</v>
      </c>
      <c r="S15" s="288">
        <f>G15-M15</f>
        <v>0</v>
      </c>
      <c r="T15" s="291" t="e">
        <f>ROUND(S15/M15,4)</f>
        <v>#DIV/0!</v>
      </c>
    </row>
    <row r="16" spans="1:20" ht="19.899999999999999" customHeight="1" x14ac:dyDescent="0.25">
      <c r="A16" s="292"/>
      <c r="B16" s="293"/>
      <c r="C16" s="294"/>
      <c r="D16" s="293"/>
      <c r="E16" s="282"/>
      <c r="F16" s="293"/>
      <c r="G16" s="295"/>
      <c r="I16" s="294"/>
      <c r="J16" s="293"/>
      <c r="K16" s="282"/>
      <c r="L16" s="293"/>
      <c r="M16" s="295"/>
      <c r="Q16" s="307"/>
    </row>
    <row r="17" spans="1:20" ht="19.899999999999999" customHeight="1" x14ac:dyDescent="0.25">
      <c r="A17" s="345" t="s">
        <v>361</v>
      </c>
      <c r="B17" s="285"/>
      <c r="C17" s="286">
        <f>DELCOST</f>
        <v>0</v>
      </c>
      <c r="D17" s="285"/>
      <c r="E17" s="287">
        <f>'SCH B2 &amp; B3'!L77</f>
        <v>0</v>
      </c>
      <c r="F17" s="285"/>
      <c r="G17" s="288">
        <f>IF(E17=0,0,+C17/E17)</f>
        <v>0</v>
      </c>
      <c r="I17" s="286">
        <f>'SCH B2 &amp; B3 (prior yr)'!L74</f>
        <v>0</v>
      </c>
      <c r="J17" s="285"/>
      <c r="K17" s="287">
        <f>'SCH B2 &amp; B3 (prior yr)'!L77</f>
        <v>0</v>
      </c>
      <c r="L17" s="285"/>
      <c r="M17" s="289">
        <f>IF(K17=0,0,+I17/K17)</f>
        <v>0</v>
      </c>
      <c r="O17" s="290">
        <f>C17-I17</f>
        <v>0</v>
      </c>
      <c r="Q17" s="306">
        <f>E17-K17</f>
        <v>0</v>
      </c>
      <c r="S17" s="288">
        <f>G17-M17</f>
        <v>0</v>
      </c>
      <c r="T17" s="291" t="e">
        <f>ROUND(S17/M17,4)</f>
        <v>#DIV/0!</v>
      </c>
    </row>
    <row r="18" spans="1:20" ht="19.899999999999999" customHeight="1" x14ac:dyDescent="0.25">
      <c r="A18" s="292"/>
      <c r="B18" s="293"/>
      <c r="C18" s="294"/>
      <c r="D18" s="293"/>
      <c r="E18" s="282"/>
      <c r="F18" s="293"/>
      <c r="G18" s="295"/>
      <c r="I18" s="294"/>
      <c r="J18" s="293"/>
      <c r="K18" s="282"/>
      <c r="L18" s="293"/>
      <c r="M18" s="295"/>
      <c r="Q18" s="307"/>
    </row>
    <row r="19" spans="1:20" ht="15.75" x14ac:dyDescent="0.25">
      <c r="A19" s="270" t="s">
        <v>345</v>
      </c>
      <c r="B19" s="285"/>
      <c r="C19" s="286">
        <f>'SCH B2 &amp; B3'!M74</f>
        <v>0</v>
      </c>
      <c r="D19" s="285"/>
      <c r="E19" s="287">
        <f>'SCH B2 &amp; B3'!M77</f>
        <v>0</v>
      </c>
      <c r="F19" s="285"/>
      <c r="G19" s="288">
        <f>IF(E19=0,0,+C19/E19)</f>
        <v>0</v>
      </c>
      <c r="I19" s="286">
        <f>'SCH B2 &amp; B3 (prior yr)'!M74</f>
        <v>0</v>
      </c>
      <c r="J19" s="285"/>
      <c r="K19" s="287">
        <f>'SCH B2 &amp; B3 (prior yr)'!M77</f>
        <v>0</v>
      </c>
      <c r="L19" s="285"/>
      <c r="M19" s="289">
        <f>IF(K19=0,0,+I19/K19)</f>
        <v>0</v>
      </c>
      <c r="O19" s="290">
        <f>C19-I19</f>
        <v>0</v>
      </c>
      <c r="Q19" s="306">
        <f>E19-K19</f>
        <v>0</v>
      </c>
      <c r="S19" s="288">
        <f>G19-M19</f>
        <v>0</v>
      </c>
      <c r="T19" s="291" t="e">
        <f>ROUND(S19/M19,4)</f>
        <v>#DIV/0!</v>
      </c>
    </row>
    <row r="20" spans="1:20" x14ac:dyDescent="0.2">
      <c r="G20" s="295"/>
      <c r="M20" s="295"/>
      <c r="Q20" s="307"/>
    </row>
    <row r="21" spans="1:20" ht="15.75" x14ac:dyDescent="0.25">
      <c r="A21" s="283" t="s">
        <v>8</v>
      </c>
      <c r="C21" s="296">
        <f>SUM(C9:C19)</f>
        <v>0</v>
      </c>
      <c r="G21" s="288">
        <f>SUM(G9:G19)</f>
        <v>0</v>
      </c>
      <c r="I21" s="297">
        <f>SUM(I9:I19)</f>
        <v>0</v>
      </c>
      <c r="M21" s="289">
        <f>SUM(M9:M19)</f>
        <v>0</v>
      </c>
      <c r="O21" s="290">
        <f>C21-I21</f>
        <v>0</v>
      </c>
      <c r="Q21" s="307"/>
      <c r="S21" s="288">
        <f>G21-M21</f>
        <v>0</v>
      </c>
      <c r="T21" s="291" t="e">
        <f>ROUND(S21/M21,4)</f>
        <v>#DIV/0!</v>
      </c>
    </row>
    <row r="22" spans="1:20" x14ac:dyDescent="0.2">
      <c r="Q22" s="307"/>
    </row>
    <row r="23" spans="1:20" x14ac:dyDescent="0.2">
      <c r="Q23" s="307"/>
    </row>
    <row r="24" spans="1:20" ht="15.75" x14ac:dyDescent="0.25">
      <c r="A24" s="270" t="s">
        <v>353</v>
      </c>
      <c r="C24" s="286">
        <f>'SCH B2 &amp; B3'!F74</f>
        <v>0</v>
      </c>
      <c r="E24" s="287">
        <f>'SCH B2 &amp; B3'!F77</f>
        <v>0</v>
      </c>
      <c r="G24" s="288">
        <f>IF(E24=0,0,+C24/E24)</f>
        <v>0</v>
      </c>
      <c r="I24" s="286">
        <f>'SCH B2 &amp; B3 (prior yr)'!F74</f>
        <v>0</v>
      </c>
      <c r="K24" s="287">
        <f>'SCH B2 &amp; B3 (prior yr)'!F77</f>
        <v>0</v>
      </c>
      <c r="M24" s="289">
        <f>IF(K24=0,0,+I24/K24)</f>
        <v>0</v>
      </c>
      <c r="O24" s="290">
        <f>C24-I24</f>
        <v>0</v>
      </c>
      <c r="Q24" s="306">
        <f>E24-K24</f>
        <v>0</v>
      </c>
      <c r="S24" s="288">
        <f>G24-M24</f>
        <v>0</v>
      </c>
      <c r="T24" s="291"/>
    </row>
    <row r="26" spans="1:20" ht="15.75" x14ac:dyDescent="0.25">
      <c r="A26" s="283" t="s">
        <v>354</v>
      </c>
      <c r="C26" s="296">
        <f>SUM(C21:C25)</f>
        <v>0</v>
      </c>
      <c r="E26" s="335">
        <f>SUM(E9:E19)</f>
        <v>0</v>
      </c>
      <c r="I26" s="297">
        <f>I21+I24</f>
        <v>0</v>
      </c>
      <c r="K26" s="335">
        <f>SUM(K9:K19)</f>
        <v>0</v>
      </c>
      <c r="N26" s="298"/>
      <c r="O26" s="290">
        <f>C26-I26</f>
        <v>0</v>
      </c>
      <c r="P26" s="298"/>
      <c r="R26" s="298"/>
      <c r="S26" s="288">
        <f>G26-M26</f>
        <v>0</v>
      </c>
    </row>
  </sheetData>
  <sheetProtection sheet="1" formatCells="0" formatColumns="0" formatRows="0"/>
  <mergeCells count="4">
    <mergeCell ref="A3:G3"/>
    <mergeCell ref="C6:G6"/>
    <mergeCell ref="I6:M6"/>
    <mergeCell ref="O6:S6"/>
  </mergeCells>
  <phoneticPr fontId="0" type="noConversion"/>
  <conditionalFormatting sqref="D10 B5:D9">
    <cfRule type="cellIs" dxfId="2" priority="3" stopIfTrue="1" operator="equal">
      <formula>0</formula>
    </cfRule>
  </conditionalFormatting>
  <conditionalFormatting sqref="I7:J7">
    <cfRule type="cellIs" dxfId="1" priority="2" stopIfTrue="1" operator="equal">
      <formula>0</formula>
    </cfRule>
  </conditionalFormatting>
  <conditionalFormatting sqref="O7:P7">
    <cfRule type="cellIs" dxfId="0" priority="1" stopIfTrue="1" operator="equal">
      <formula>0</formula>
    </cfRule>
  </conditionalFormatting>
  <printOptions horizontalCentered="1"/>
  <pageMargins left="0.5" right="0.5" top="0.75" bottom="0.75" header="0.5" footer="0.5"/>
  <pageSetup scale="63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5ee9bb-c9c9-41fc-b091-36a98193aa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035EE804CA74497FBDDDC8D1783C1" ma:contentTypeVersion="15" ma:contentTypeDescription="Create a new document." ma:contentTypeScope="" ma:versionID="321b00371393bb9c88cdc4c75d1355d5">
  <xsd:schema xmlns:xsd="http://www.w3.org/2001/XMLSchema" xmlns:xs="http://www.w3.org/2001/XMLSchema" xmlns:p="http://schemas.microsoft.com/office/2006/metadata/properties" xmlns:ns3="9e5ee9bb-c9c9-41fc-b091-36a98193aa71" xmlns:ns4="8cf01735-3a39-4760-a24f-226610171cbc" targetNamespace="http://schemas.microsoft.com/office/2006/metadata/properties" ma:root="true" ma:fieldsID="7413730e86d36b91e74db34070d576ad" ns3:_="" ns4:_="">
    <xsd:import namespace="9e5ee9bb-c9c9-41fc-b091-36a98193aa71"/>
    <xsd:import namespace="8cf01735-3a39-4760-a24f-226610171c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ee9bb-c9c9-41fc-b091-36a98193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01735-3a39-4760-a24f-226610171c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2802A-41D1-4190-BE35-8747B29078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4ED8E-D23C-4EF1-81F6-AB2952DFD0E3}">
  <ds:schemaRefs>
    <ds:schemaRef ds:uri="http://purl.org/dc/terms/"/>
    <ds:schemaRef ds:uri="9e5ee9bb-c9c9-41fc-b091-36a98193aa7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cf01735-3a39-4760-a24f-226610171cb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658D96-539E-4300-AD1C-55C5E8690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ee9bb-c9c9-41fc-b091-36a98193aa71"/>
    <ds:schemaRef ds:uri="8cf01735-3a39-4760-a24f-226610171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COVER</vt:lpstr>
      <vt:lpstr>EXHIBIT A</vt:lpstr>
      <vt:lpstr>EXHIBIT B</vt:lpstr>
      <vt:lpstr>SCH B2 &amp; B3</vt:lpstr>
      <vt:lpstr>SCH B2 &amp; B3 (prior yr)</vt:lpstr>
      <vt:lpstr>SCH B2 &amp; B3 (compare)</vt:lpstr>
      <vt:lpstr>SCH B4 &amp; B5</vt:lpstr>
      <vt:lpstr>SCH B6 &amp; B7</vt:lpstr>
      <vt:lpstr>COST PER PT</vt:lpstr>
      <vt:lpstr>BOTTCOST</vt:lpstr>
      <vt:lpstr>DELCOST</vt:lpstr>
      <vt:lpstr>IC_Selling</vt:lpstr>
      <vt:lpstr>'COST PER PT'!Print_Area</vt:lpstr>
      <vt:lpstr>COVER!Print_Area</vt:lpstr>
      <vt:lpstr>'EXHIBIT A'!Print_Area</vt:lpstr>
      <vt:lpstr>'SCH B2 &amp; B3'!Print_Area</vt:lpstr>
      <vt:lpstr>'SCH B4 &amp; B5'!Print_Area</vt:lpstr>
      <vt:lpstr>'SCH B6 &amp; B7'!Print_Area</vt:lpstr>
      <vt:lpstr>'SCH B2 &amp; B3'!Print_Titles</vt:lpstr>
      <vt:lpstr>RECCOST</vt:lpstr>
      <vt:lpstr>SELLCOST</vt:lpstr>
      <vt:lpstr>STDCOST</vt:lpstr>
    </vt:vector>
  </TitlesOfParts>
  <Company>PMMB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CSA</dc:creator>
  <cp:lastModifiedBy>Eberly, Douglas</cp:lastModifiedBy>
  <cp:lastPrinted>2019-05-02T14:29:24Z</cp:lastPrinted>
  <dcterms:created xsi:type="dcterms:W3CDTF">1999-05-28T17:28:51Z</dcterms:created>
  <dcterms:modified xsi:type="dcterms:W3CDTF">2024-06-07T11:29:56Z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tabName">
    <vt:lpwstr>Report</vt:lpwstr>
  </property>
  <property fmtid="{D5CDD505-2E9C-101B-9397-08002B2CF9AE}" pid="5" name="tabIndex">
    <vt:lpwstr>100</vt:lpwstr>
  </property>
  <property fmtid="{D5CDD505-2E9C-101B-9397-08002B2CF9AE}" pid="6" name="workpaperIndex">
    <vt:lpwstr>100C</vt:lpwstr>
  </property>
  <property fmtid="{D5CDD505-2E9C-101B-9397-08002B2CF9AE}" pid="7" name="Version">
    <vt:i4>20</vt:i4>
  </property>
  <property fmtid="{D5CDD505-2E9C-101B-9397-08002B2CF9AE}" pid="8" name="ContentTypeId">
    <vt:lpwstr>0x0101003F0035EE804CA74497FBDDDC8D1783C1</vt:lpwstr>
  </property>
  <property fmtid="{D5CDD505-2E9C-101B-9397-08002B2CF9AE}" pid="9" name="Workbook id">
    <vt:lpwstr>5b69353b-f0e0-4de3-b02d-19d993fae66a</vt:lpwstr>
  </property>
  <property fmtid="{D5CDD505-2E9C-101B-9397-08002B2CF9AE}" pid="10" name="Workbook type">
    <vt:lpwstr>Custom</vt:lpwstr>
  </property>
  <property fmtid="{D5CDD505-2E9C-101B-9397-08002B2CF9AE}" pid="11" name="Workbook version">
    <vt:lpwstr>Custom</vt:lpwstr>
  </property>
  <property fmtid="{D5CDD505-2E9C-101B-9397-08002B2CF9AE}" pid="12" name="Order">
    <vt:r8>16400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</Properties>
</file>